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亦嵐\"/>
    </mc:Choice>
  </mc:AlternateContent>
  <bookViews>
    <workbookView xWindow="0" yWindow="0" windowWidth="14370" windowHeight="7290" activeTab="1"/>
  </bookViews>
  <sheets>
    <sheet name="工作表1" sheetId="1" r:id="rId1"/>
    <sheet name="發文版" sheetId="3" r:id="rId2"/>
    <sheet name="工作表" sheetId="2" r:id="rId3"/>
  </sheets>
  <calcPr calcId="162913"/>
</workbook>
</file>

<file path=xl/calcChain.xml><?xml version="1.0" encoding="utf-8"?>
<calcChain xmlns="http://schemas.openxmlformats.org/spreadsheetml/2006/main">
  <c r="E40" i="3" l="1"/>
  <c r="F40" i="3"/>
  <c r="H40" i="3" s="1"/>
  <c r="G40" i="3"/>
  <c r="E41" i="3"/>
  <c r="F41" i="3"/>
  <c r="H41" i="3" s="1"/>
  <c r="G41" i="3"/>
  <c r="G33" i="3" l="1"/>
  <c r="G34" i="3"/>
  <c r="G35" i="3"/>
  <c r="G36" i="3"/>
  <c r="G37" i="3"/>
  <c r="G38" i="3"/>
  <c r="G39" i="3"/>
  <c r="G42" i="3"/>
  <c r="G43" i="3"/>
  <c r="G32" i="3"/>
  <c r="G31" i="3"/>
  <c r="G6" i="3"/>
  <c r="G7" i="3"/>
  <c r="G8" i="3"/>
  <c r="G9" i="3"/>
  <c r="G10" i="3"/>
  <c r="G11" i="3"/>
  <c r="G12" i="3"/>
  <c r="G13" i="3"/>
  <c r="G14" i="3"/>
  <c r="G15" i="3"/>
  <c r="G16" i="3"/>
  <c r="G17" i="3"/>
  <c r="G18" i="3"/>
  <c r="G19" i="3"/>
  <c r="G20" i="3"/>
  <c r="G21" i="3"/>
  <c r="G22" i="3"/>
  <c r="G23" i="3"/>
  <c r="G24" i="3"/>
  <c r="G25" i="3"/>
  <c r="G26" i="3"/>
  <c r="G27" i="3"/>
  <c r="G28" i="3"/>
  <c r="G29" i="3"/>
  <c r="G30" i="3"/>
  <c r="G5" i="3"/>
  <c r="G44" i="3" l="1"/>
  <c r="F33" i="3"/>
  <c r="H33" i="3" s="1"/>
  <c r="F34" i="3"/>
  <c r="H34" i="3" s="1"/>
  <c r="F35" i="3"/>
  <c r="H35" i="3" s="1"/>
  <c r="F36" i="3"/>
  <c r="H36" i="3" s="1"/>
  <c r="F37" i="3"/>
  <c r="H37" i="3" s="1"/>
  <c r="F38" i="3"/>
  <c r="H38" i="3" s="1"/>
  <c r="F39" i="3"/>
  <c r="H39" i="3" s="1"/>
  <c r="F42" i="3"/>
  <c r="H42" i="3" s="1"/>
  <c r="F43" i="3"/>
  <c r="H43" i="3" s="1"/>
  <c r="F32" i="3"/>
  <c r="H32" i="3" s="1"/>
  <c r="F6" i="3"/>
  <c r="H6" i="3" s="1"/>
  <c r="F7" i="3"/>
  <c r="H7" i="3" s="1"/>
  <c r="F8" i="3"/>
  <c r="H8" i="3" s="1"/>
  <c r="F9" i="3"/>
  <c r="H9" i="3" s="1"/>
  <c r="F10" i="3"/>
  <c r="H10" i="3" s="1"/>
  <c r="F11" i="3"/>
  <c r="H11" i="3" s="1"/>
  <c r="F12" i="3"/>
  <c r="H12" i="3" s="1"/>
  <c r="F13" i="3"/>
  <c r="H13" i="3" s="1"/>
  <c r="F14" i="3"/>
  <c r="H14" i="3" s="1"/>
  <c r="F15" i="3"/>
  <c r="H15" i="3" s="1"/>
  <c r="F16" i="3"/>
  <c r="H16" i="3" s="1"/>
  <c r="F17" i="3"/>
  <c r="H17" i="3" s="1"/>
  <c r="F18" i="3"/>
  <c r="H18" i="3" s="1"/>
  <c r="F19" i="3"/>
  <c r="H19" i="3" s="1"/>
  <c r="F20" i="3"/>
  <c r="H20" i="3" s="1"/>
  <c r="F21" i="3"/>
  <c r="H21" i="3" s="1"/>
  <c r="F22" i="3"/>
  <c r="H22" i="3" s="1"/>
  <c r="F23" i="3"/>
  <c r="H23" i="3" s="1"/>
  <c r="F24" i="3"/>
  <c r="H24" i="3" s="1"/>
  <c r="F25" i="3"/>
  <c r="H25" i="3" s="1"/>
  <c r="F26" i="3"/>
  <c r="H26" i="3" s="1"/>
  <c r="F27" i="3"/>
  <c r="H27" i="3" s="1"/>
  <c r="F28" i="3"/>
  <c r="H28" i="3" s="1"/>
  <c r="F29" i="3"/>
  <c r="H29" i="3" s="1"/>
  <c r="F30" i="3"/>
  <c r="H30" i="3" s="1"/>
  <c r="F31" i="3"/>
  <c r="H31" i="3" s="1"/>
  <c r="F5" i="3"/>
  <c r="H5" i="3" s="1"/>
  <c r="E33" i="3"/>
  <c r="E34" i="3"/>
  <c r="E35" i="3"/>
  <c r="E36" i="3"/>
  <c r="E37" i="3"/>
  <c r="E38" i="3"/>
  <c r="E39" i="3"/>
  <c r="E42" i="3"/>
  <c r="E43" i="3"/>
  <c r="E32" i="3"/>
  <c r="E31" i="3"/>
  <c r="E6" i="3"/>
  <c r="E7" i="3"/>
  <c r="E8" i="3"/>
  <c r="E9" i="3"/>
  <c r="E10" i="3"/>
  <c r="E11" i="3"/>
  <c r="E12" i="3"/>
  <c r="E13" i="3"/>
  <c r="E14" i="3"/>
  <c r="E15" i="3"/>
  <c r="E16" i="3"/>
  <c r="E17" i="3"/>
  <c r="E18" i="3"/>
  <c r="E19" i="3"/>
  <c r="E20" i="3"/>
  <c r="E21" i="3"/>
  <c r="E22" i="3"/>
  <c r="E23" i="3"/>
  <c r="E24" i="3"/>
  <c r="E25" i="3"/>
  <c r="E26" i="3"/>
  <c r="E27" i="3"/>
  <c r="E28" i="3"/>
  <c r="E29" i="3"/>
  <c r="E30" i="3"/>
  <c r="E5" i="3"/>
  <c r="E44" i="3" l="1"/>
  <c r="F44" i="3"/>
  <c r="D44" i="3" l="1"/>
  <c r="J52" i="1" l="1"/>
  <c r="I52" i="1"/>
  <c r="H52" i="1"/>
  <c r="E52" i="1"/>
  <c r="F52" i="1"/>
  <c r="D52" i="1"/>
  <c r="G40" i="1"/>
  <c r="G41" i="1"/>
  <c r="G42" i="1"/>
  <c r="G43" i="1"/>
  <c r="G44" i="1"/>
  <c r="G46" i="1"/>
  <c r="G47" i="1"/>
  <c r="G48" i="1"/>
  <c r="G49" i="1"/>
  <c r="G50" i="1"/>
  <c r="G51" i="1"/>
  <c r="G6" i="1"/>
  <c r="G7" i="1"/>
  <c r="G8" i="1"/>
  <c r="G9" i="1"/>
  <c r="G10" i="1"/>
  <c r="G11" i="1"/>
  <c r="G12" i="1"/>
  <c r="G13" i="1"/>
  <c r="G14" i="1"/>
  <c r="G15" i="1"/>
  <c r="G16" i="1"/>
  <c r="G17" i="1"/>
  <c r="G18" i="1"/>
  <c r="G19" i="1"/>
  <c r="G20" i="1"/>
  <c r="G21" i="1"/>
  <c r="G22" i="1"/>
  <c r="G23" i="1"/>
  <c r="G24" i="1"/>
  <c r="G25" i="1"/>
  <c r="G26" i="1"/>
  <c r="G27" i="1"/>
  <c r="G28" i="1"/>
  <c r="G29" i="1"/>
  <c r="G30" i="1"/>
  <c r="G31" i="1"/>
  <c r="G5" i="1"/>
  <c r="G52" i="1" l="1"/>
</calcChain>
</file>

<file path=xl/sharedStrings.xml><?xml version="1.0" encoding="utf-8"?>
<sst xmlns="http://schemas.openxmlformats.org/spreadsheetml/2006/main" count="157" uniqueCount="90">
  <si>
    <t>新竹市政府所屬機關學校通過客語認證統計</t>
    <phoneticPr fontId="2" type="noConversion"/>
  </si>
  <si>
    <t>機關（單位）</t>
    <phoneticPr fontId="2" type="noConversion"/>
  </si>
  <si>
    <t>單位總人數</t>
    <phoneticPr fontId="2" type="noConversion"/>
  </si>
  <si>
    <t>初級</t>
    <phoneticPr fontId="2" type="noConversion"/>
  </si>
  <si>
    <t>中級</t>
    <phoneticPr fontId="2" type="noConversion"/>
  </si>
  <si>
    <t>中高級</t>
    <phoneticPr fontId="2" type="noConversion"/>
  </si>
  <si>
    <t>市長室</t>
    <phoneticPr fontId="2" type="noConversion"/>
  </si>
  <si>
    <t>副市長室</t>
    <phoneticPr fontId="2" type="noConversion"/>
  </si>
  <si>
    <t>秘書長室</t>
    <phoneticPr fontId="2" type="noConversion"/>
  </si>
  <si>
    <t>參議辦公室</t>
    <phoneticPr fontId="2" type="noConversion"/>
  </si>
  <si>
    <t>秘書辦公室</t>
    <phoneticPr fontId="2" type="noConversion"/>
  </si>
  <si>
    <t>消保官辦公室</t>
    <phoneticPr fontId="2" type="noConversion"/>
  </si>
  <si>
    <t>財政處</t>
    <phoneticPr fontId="2" type="noConversion"/>
  </si>
  <si>
    <t>工務處</t>
    <phoneticPr fontId="2" type="noConversion"/>
  </si>
  <si>
    <t>交通處</t>
    <phoneticPr fontId="2" type="noConversion"/>
  </si>
  <si>
    <t>都市發展處</t>
    <phoneticPr fontId="2" type="noConversion"/>
  </si>
  <si>
    <t>城市行銷處</t>
    <phoneticPr fontId="2" type="noConversion"/>
  </si>
  <si>
    <t>社會處</t>
    <phoneticPr fontId="2" type="noConversion"/>
  </si>
  <si>
    <t>地政處</t>
    <phoneticPr fontId="2" type="noConversion"/>
  </si>
  <si>
    <t>勞工處</t>
    <phoneticPr fontId="2" type="noConversion"/>
  </si>
  <si>
    <t>行政處</t>
    <phoneticPr fontId="2" type="noConversion"/>
  </si>
  <si>
    <t>人事處</t>
    <phoneticPr fontId="2" type="noConversion"/>
  </si>
  <si>
    <t>主計處</t>
    <phoneticPr fontId="2" type="noConversion"/>
  </si>
  <si>
    <t>政風處</t>
    <phoneticPr fontId="2" type="noConversion"/>
  </si>
  <si>
    <t>衛生局</t>
    <phoneticPr fontId="2" type="noConversion"/>
  </si>
  <si>
    <t>稅務局</t>
    <phoneticPr fontId="2" type="noConversion"/>
  </si>
  <si>
    <t>環境保護局</t>
    <phoneticPr fontId="2" type="noConversion"/>
  </si>
  <si>
    <t>警察局</t>
    <phoneticPr fontId="2" type="noConversion"/>
  </si>
  <si>
    <t>消防局</t>
    <phoneticPr fontId="2" type="noConversion"/>
  </si>
  <si>
    <t>文化局</t>
    <phoneticPr fontId="2" type="noConversion"/>
  </si>
  <si>
    <t>地政事務所</t>
    <phoneticPr fontId="2" type="noConversion"/>
  </si>
  <si>
    <t>東區區公所</t>
    <phoneticPr fontId="2" type="noConversion"/>
  </si>
  <si>
    <t>北區區公所</t>
    <phoneticPr fontId="2" type="noConversion"/>
  </si>
  <si>
    <t>香山區公所</t>
    <phoneticPr fontId="2" type="noConversion"/>
  </si>
  <si>
    <t>東區戶政事務所</t>
    <phoneticPr fontId="2" type="noConversion"/>
  </si>
  <si>
    <t>北區戶政事務所</t>
    <phoneticPr fontId="2" type="noConversion"/>
  </si>
  <si>
    <t>香山戶政事務所</t>
    <phoneticPr fontId="2" type="noConversion"/>
  </si>
  <si>
    <t>東區衛生所</t>
    <phoneticPr fontId="2" type="noConversion"/>
  </si>
  <si>
    <t>北區衛生所</t>
    <phoneticPr fontId="2" type="noConversion"/>
  </si>
  <si>
    <t>香山區衛生所</t>
    <phoneticPr fontId="2" type="noConversion"/>
  </si>
  <si>
    <t>各級學校(職員)</t>
    <phoneticPr fontId="2" type="noConversion"/>
  </si>
  <si>
    <t>各級學校 (教師、校長)</t>
    <phoneticPr fontId="2" type="noConversion"/>
  </si>
  <si>
    <t>統計範圍：</t>
    <phoneticPr fontId="2" type="noConversion"/>
  </si>
  <si>
    <t>總計</t>
    <phoneticPr fontId="1" type="noConversion"/>
  </si>
  <si>
    <t>通過人數統計</t>
    <phoneticPr fontId="1" type="noConversion"/>
  </si>
  <si>
    <t>25*</t>
    <phoneticPr fontId="1" type="noConversion"/>
  </si>
  <si>
    <t>1003*</t>
    <phoneticPr fontId="1" type="noConversion"/>
  </si>
  <si>
    <t>應通過人數</t>
    <phoneticPr fontId="1" type="noConversion"/>
  </si>
  <si>
    <t>※灰底為110年已達標單位。</t>
    <phoneticPr fontId="1" type="noConversion"/>
  </si>
  <si>
    <t>※灰底為110年已達標單位。</t>
    <phoneticPr fontId="1" type="noConversion"/>
  </si>
  <si>
    <t>※公教人員係指公務人員和約聘僱人員（不含臨時人員、技工及工友等人員），以及正式聘用之合格教師（不含兼任、代理、代課教師及實習教師）等。</t>
    <phoneticPr fontId="2" type="noConversion"/>
  </si>
  <si>
    <t>110年</t>
    <phoneticPr fontId="1" type="noConversion"/>
  </si>
  <si>
    <t>111年</t>
    <phoneticPr fontId="1" type="noConversion"/>
  </si>
  <si>
    <t>112年</t>
    <phoneticPr fontId="1" type="noConversion"/>
  </si>
  <si>
    <t>*110年1月31日人事處回報單位總人數交通處為29人，地政處為30人，警察局為1115人，今依實際人數修正。</t>
    <phoneticPr fontId="1" type="noConversion"/>
  </si>
  <si>
    <t>110年</t>
    <phoneticPr fontId="1" type="noConversion"/>
  </si>
  <si>
    <t>112年</t>
    <phoneticPr fontId="1" type="noConversion"/>
  </si>
  <si>
    <t>教育處(含體育場、家庭教育中心)</t>
    <phoneticPr fontId="2" type="noConversion"/>
  </si>
  <si>
    <t>產業發展處(含動物園、動物保護及防疫所、公有零售市場)</t>
    <phoneticPr fontId="2" type="noConversion"/>
  </si>
  <si>
    <t>民政處(含殯葬管理所)</t>
    <phoneticPr fontId="2" type="noConversion"/>
  </si>
  <si>
    <t>新竹市政府各單位暨所屬機關學校通過客語能力認證統計</t>
    <phoneticPr fontId="2" type="noConversion"/>
  </si>
  <si>
    <t>24*</t>
    <phoneticPr fontId="1" type="noConversion"/>
  </si>
  <si>
    <r>
      <t>※公教人員係指公務人員和約聘僱人員（不含</t>
    </r>
    <r>
      <rPr>
        <b/>
        <u/>
        <sz val="14"/>
        <color rgb="FF000000"/>
        <rFont val="標楷體"/>
        <family val="4"/>
        <charset val="136"/>
      </rPr>
      <t>臨時人員、技工及工友</t>
    </r>
    <r>
      <rPr>
        <sz val="14"/>
        <color rgb="FF000000"/>
        <rFont val="標楷體"/>
        <family val="4"/>
        <charset val="136"/>
      </rPr>
      <t>等人員），以及正式聘用之合格教師（不含</t>
    </r>
    <r>
      <rPr>
        <b/>
        <u/>
        <sz val="14"/>
        <color rgb="FF000000"/>
        <rFont val="標楷體"/>
        <family val="4"/>
        <charset val="136"/>
      </rPr>
      <t>兼任、代理、代課教師及實習教師</t>
    </r>
    <r>
      <rPr>
        <sz val="14"/>
        <color rgb="FF000000"/>
        <rFont val="標楷體"/>
        <family val="4"/>
        <charset val="136"/>
      </rPr>
      <t>）等。</t>
    </r>
    <phoneticPr fontId="2" type="noConversion"/>
  </si>
  <si>
    <t>v</t>
    <phoneticPr fontId="1" type="noConversion"/>
  </si>
  <si>
    <t>給海報2</t>
    <phoneticPr fontId="1" type="noConversion"/>
  </si>
  <si>
    <t>給海報2</t>
    <phoneticPr fontId="1" type="noConversion"/>
  </si>
  <si>
    <t>給海報15</t>
    <phoneticPr fontId="1" type="noConversion"/>
  </si>
  <si>
    <t>給海報4</t>
    <phoneticPr fontId="1" type="noConversion"/>
  </si>
  <si>
    <t>給海報2</t>
    <phoneticPr fontId="1" type="noConversion"/>
  </si>
  <si>
    <t>貼1</t>
    <phoneticPr fontId="1" type="noConversion"/>
  </si>
  <si>
    <t>來電</t>
    <phoneticPr fontId="1" type="noConversion"/>
  </si>
  <si>
    <t>海報發送</t>
    <phoneticPr fontId="1" type="noConversion"/>
  </si>
  <si>
    <t>426給海報1</t>
    <phoneticPr fontId="1" type="noConversion"/>
  </si>
  <si>
    <t>426給海報2</t>
    <phoneticPr fontId="1" type="noConversion"/>
  </si>
  <si>
    <t>426給海報3</t>
    <phoneticPr fontId="1" type="noConversion"/>
  </si>
  <si>
    <t>應通過人數</t>
    <phoneticPr fontId="1" type="noConversion"/>
  </si>
  <si>
    <t>v</t>
    <phoneticPr fontId="1" type="noConversion"/>
  </si>
  <si>
    <t>v</t>
    <phoneticPr fontId="1" type="noConversion"/>
  </si>
  <si>
    <t>426氣噗噗打來說有兩個人通過</t>
    <phoneticPr fontId="1" type="noConversion"/>
  </si>
  <si>
    <t>v</t>
    <phoneticPr fontId="1" type="noConversion"/>
  </si>
  <si>
    <t>v</t>
    <phoneticPr fontId="1" type="noConversion"/>
  </si>
  <si>
    <t>v</t>
    <phoneticPr fontId="1" type="noConversion"/>
  </si>
  <si>
    <t>v</t>
    <phoneticPr fontId="1" type="noConversion"/>
  </si>
  <si>
    <t>415新聞科李小姐想上課</t>
    <phoneticPr fontId="1" type="noConversion"/>
  </si>
  <si>
    <t>有要開課</t>
    <phoneticPr fontId="1" type="noConversion"/>
  </si>
  <si>
    <t>異動情形多，有要開課</t>
    <phoneticPr fontId="1" type="noConversion"/>
  </si>
  <si>
    <t>110年通過</t>
    <phoneticPr fontId="1" type="noConversion"/>
  </si>
  <si>
    <t>本府各局處暨所屬機關學校客語能力認證考試通過人數統計及分配表</t>
    <phoneticPr fontId="2" type="noConversion"/>
  </si>
  <si>
    <t>已通過人數</t>
    <phoneticPr fontId="2" type="noConversion"/>
  </si>
  <si>
    <t>114需通過人數</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</si>
</sst>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Red]\-0\ "/>
  </numFmts>
  <fonts count="14">
    <font>
      <sz val="12"/>
      <color theme="1"/>
      <name val="新細明體"/>
      <family val="2"/>
      <charset val="136"/>
      <scheme val="minor"/>
    </font>
    <font>
      <sz val="9"/>
      <name val="新細明體"/>
      <family val="2"/>
      <charset val="136"/>
      <scheme val="minor"/>
    </font>
    <font>
      <sz val="9"/>
      <name val="新細明體"/>
      <family val="1"/>
      <charset val="136"/>
    </font>
    <font>
      <sz val="12"/>
      <name val="新細明體"/>
      <family val="1"/>
      <charset val="136"/>
    </font>
    <font>
      <sz val="12"/>
      <color theme="1"/>
      <name val="標楷體"/>
      <family val="4"/>
      <charset val="136"/>
    </font>
    <font>
      <sz val="14"/>
      <color rgb="FF000000"/>
      <name val="標楷體"/>
      <family val="4"/>
      <charset val="136"/>
    </font>
    <font>
      <sz val="14"/>
      <color theme="1"/>
      <name val="標楷體"/>
      <family val="4"/>
      <charset val="136"/>
    </font>
    <font>
      <sz val="14"/>
      <name val="標楷體"/>
      <family val="4"/>
      <charset val="136"/>
    </font>
    <font>
      <sz val="14"/>
      <color theme="1"/>
      <name val="微軟正黑體"/>
      <family val="2"/>
      <charset val="136"/>
    </font>
    <font>
      <sz val="14"/>
      <color rgb="FFFF0000"/>
      <name val="標楷體"/>
      <family val="4"/>
      <charset val="136"/>
    </font>
    <font>
      <sz val="14"/>
      <color rgb="FF000000"/>
      <name val="微軟正黑體"/>
      <family val="2"/>
      <charset val="136"/>
    </font>
    <font>
      <sz val="14"/>
      <color theme="1"/>
      <name val="新細明體"/>
      <family val="2"/>
      <charset val="136"/>
      <scheme val="minor"/>
    </font>
    <font>
      <b/>
      <u/>
      <sz val="14"/>
      <color rgb="FF000000"/>
      <name val="標楷體"/>
      <family val="4"/>
      <charset val="136"/>
    </font>
    <font>
      <sz val="14"/>
      <color rgb="FFFF0000"/>
      <name val="微軟正黑體"/>
      <family val="2"/>
      <charset val="136"/>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3" fillId="0" borderId="0"/>
  </cellStyleXfs>
  <cellXfs count="54">
    <xf numFmtId="0" fontId="0" fillId="0" borderId="0" xfId="0">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5" fillId="0" borderId="1" xfId="0" applyFont="1" applyBorder="1" applyAlignment="1">
      <alignment horizontal="center" vertical="center"/>
    </xf>
    <xf numFmtId="0" fontId="7" fillId="0" borderId="1" xfId="1" applyFont="1" applyBorder="1" applyAlignment="1">
      <alignment horizontal="center" vertical="center"/>
    </xf>
    <xf numFmtId="0" fontId="5" fillId="0" borderId="1" xfId="0" applyFont="1" applyFill="1" applyBorder="1" applyAlignment="1">
      <alignment horizontal="center" vertical="center" wrapText="1"/>
    </xf>
    <xf numFmtId="176" fontId="5"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7" fillId="0" borderId="1" xfId="1" applyFont="1" applyFill="1" applyBorder="1" applyAlignment="1" applyProtection="1">
      <alignment horizontal="center" vertical="center" wrapText="1"/>
    </xf>
    <xf numFmtId="0" fontId="7" fillId="0" borderId="1" xfId="1" applyNumberFormat="1" applyFont="1" applyBorder="1" applyAlignment="1">
      <alignment horizontal="center" vertical="center"/>
    </xf>
    <xf numFmtId="176" fontId="9" fillId="0" borderId="1" xfId="0" applyNumberFormat="1" applyFont="1" applyBorder="1" applyAlignment="1">
      <alignment horizontal="center" vertical="center"/>
    </xf>
    <xf numFmtId="0" fontId="7" fillId="2" borderId="1" xfId="1" applyFont="1" applyFill="1" applyBorder="1" applyAlignment="1" applyProtection="1">
      <alignment horizontal="center" vertical="center" wrapText="1"/>
    </xf>
    <xf numFmtId="176" fontId="10" fillId="0" borderId="1" xfId="0" applyNumberFormat="1" applyFont="1" applyBorder="1" applyAlignment="1">
      <alignment horizontal="center" vertical="center"/>
    </xf>
    <xf numFmtId="176" fontId="10" fillId="0" borderId="2" xfId="0" applyNumberFormat="1" applyFont="1" applyBorder="1" applyAlignment="1">
      <alignment horizontal="center" vertical="center"/>
    </xf>
    <xf numFmtId="0" fontId="5" fillId="0" borderId="0" xfId="0" applyFont="1" applyBorder="1" applyAlignment="1">
      <alignment horizontal="center" vertical="center"/>
    </xf>
    <xf numFmtId="0" fontId="7" fillId="0" borderId="0" xfId="1" applyFont="1" applyFill="1" applyBorder="1" applyAlignment="1" applyProtection="1">
      <alignment horizontal="center" vertical="center" wrapText="1"/>
    </xf>
    <xf numFmtId="176" fontId="5" fillId="0" borderId="0" xfId="0" applyNumberFormat="1" applyFont="1" applyBorder="1" applyAlignment="1">
      <alignment horizontal="center" vertical="center"/>
    </xf>
    <xf numFmtId="0" fontId="5" fillId="0" borderId="0" xfId="0" applyFont="1" applyBorder="1" applyAlignment="1">
      <alignment horizontal="left" vertical="center"/>
    </xf>
    <xf numFmtId="0" fontId="5" fillId="0" borderId="0" xfId="0" applyFont="1" applyBorder="1">
      <alignment vertical="center"/>
    </xf>
    <xf numFmtId="0" fontId="11" fillId="0" borderId="0" xfId="0" applyFont="1">
      <alignment vertical="center"/>
    </xf>
    <xf numFmtId="0" fontId="11" fillId="0" borderId="0" xfId="0" applyFont="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xf>
    <xf numFmtId="176" fontId="10" fillId="0" borderId="1" xfId="0" applyNumberFormat="1" applyFont="1" applyFill="1" applyBorder="1" applyAlignment="1">
      <alignment horizontal="center" vertical="center"/>
    </xf>
    <xf numFmtId="176" fontId="10" fillId="3" borderId="1" xfId="0" applyNumberFormat="1" applyFont="1" applyFill="1" applyBorder="1" applyAlignment="1">
      <alignment horizontal="center" vertical="center"/>
    </xf>
    <xf numFmtId="0" fontId="5" fillId="0" borderId="0" xfId="0" applyFont="1" applyAlignment="1">
      <alignment horizontal="center" vertical="center"/>
    </xf>
    <xf numFmtId="176" fontId="6" fillId="0" borderId="1" xfId="0" applyNumberFormat="1" applyFont="1" applyBorder="1" applyAlignment="1">
      <alignment horizontal="center" vertical="center"/>
    </xf>
    <xf numFmtId="0" fontId="13" fillId="0" borderId="1" xfId="0" applyFont="1" applyBorder="1" applyAlignment="1">
      <alignment horizontal="center" vertical="center"/>
    </xf>
    <xf numFmtId="0" fontId="0" fillId="0" borderId="0" xfId="0" applyAlignment="1">
      <alignment horizontal="center" vertical="center"/>
    </xf>
    <xf numFmtId="0" fontId="0" fillId="4" borderId="0" xfId="0" applyFill="1">
      <alignment vertical="center"/>
    </xf>
    <xf numFmtId="0" fontId="0" fillId="5" borderId="0" xfId="0" applyFill="1" applyAlignment="1">
      <alignment horizontal="center" vertical="center"/>
    </xf>
    <xf numFmtId="176" fontId="10" fillId="0" borderId="0" xfId="0" applyNumberFormat="1" applyFont="1" applyFill="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Border="1" applyAlignment="1">
      <alignment horizontal="left" vertical="center" wrapText="1"/>
    </xf>
    <xf numFmtId="0" fontId="5" fillId="0" borderId="1" xfId="0" applyFont="1" applyFill="1" applyBorder="1" applyAlignment="1">
      <alignment horizontal="center" vertical="center" wrapText="1"/>
    </xf>
    <xf numFmtId="177" fontId="8" fillId="0" borderId="1" xfId="0" applyNumberFormat="1" applyFont="1" applyBorder="1" applyAlignment="1">
      <alignment horizontal="center" vertical="center"/>
    </xf>
    <xf numFmtId="0" fontId="5" fillId="0" borderId="0" xfId="0" applyFont="1" applyBorder="1" applyAlignment="1">
      <alignment horizontal="left" vertical="center" wrapText="1"/>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2">
    <cellStyle name="一般" xfId="0" builtinId="0"/>
    <cellStyle name="一般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6"/>
  <sheetViews>
    <sheetView topLeftCell="A2" zoomScaleNormal="100" workbookViewId="0">
      <pane xSplit="7" ySplit="2" topLeftCell="J26" activePane="bottomRight" state="frozen"/>
      <selection activeCell="A2" sqref="A2"/>
      <selection pane="topRight" activeCell="H2" sqref="H2"/>
      <selection pane="bottomLeft" activeCell="A4" sqref="A4"/>
      <selection pane="bottomRight" activeCell="J41" sqref="J41"/>
    </sheetView>
  </sheetViews>
  <sheetFormatPr defaultRowHeight="16.5"/>
  <cols>
    <col min="2" max="2" width="18.375" customWidth="1"/>
    <col min="3" max="3" width="13.75" customWidth="1"/>
    <col min="4" max="5" width="6.625" customWidth="1"/>
    <col min="6" max="6" width="8.625" customWidth="1"/>
    <col min="7" max="7" width="6.625" style="1" customWidth="1"/>
    <col min="8" max="8" width="7.375" customWidth="1"/>
    <col min="9" max="10" width="7.625" customWidth="1"/>
    <col min="15" max="15" width="9" style="32"/>
  </cols>
  <sheetData>
    <row r="1" spans="1:15" ht="19.5" hidden="1">
      <c r="A1" s="49" t="s">
        <v>60</v>
      </c>
      <c r="B1" s="49"/>
      <c r="C1" s="49"/>
      <c r="D1" s="49"/>
      <c r="E1" s="49"/>
      <c r="F1" s="49"/>
      <c r="G1" s="49"/>
      <c r="H1" s="49"/>
      <c r="I1" s="49"/>
      <c r="J1" s="49"/>
    </row>
    <row r="2" spans="1:15" ht="19.5">
      <c r="A2" s="3"/>
      <c r="B2" s="3"/>
      <c r="C2" s="3"/>
      <c r="D2" s="3"/>
      <c r="E2" s="3"/>
      <c r="F2" s="3"/>
      <c r="G2" s="2"/>
      <c r="K2" s="30" t="s">
        <v>70</v>
      </c>
      <c r="L2" t="s">
        <v>71</v>
      </c>
      <c r="O2" s="32" t="s">
        <v>86</v>
      </c>
    </row>
    <row r="3" spans="1:15" ht="19.5">
      <c r="A3" s="42"/>
      <c r="B3" s="40" t="s">
        <v>1</v>
      </c>
      <c r="C3" s="44" t="s">
        <v>2</v>
      </c>
      <c r="D3" s="44" t="s">
        <v>3</v>
      </c>
      <c r="E3" s="44" t="s">
        <v>4</v>
      </c>
      <c r="F3" s="44" t="s">
        <v>5</v>
      </c>
      <c r="G3" s="51" t="s">
        <v>43</v>
      </c>
      <c r="H3" s="50" t="s">
        <v>75</v>
      </c>
      <c r="I3" s="50"/>
      <c r="J3" s="50"/>
      <c r="K3" s="30"/>
    </row>
    <row r="4" spans="1:15" ht="27.75" customHeight="1">
      <c r="A4" s="43"/>
      <c r="B4" s="41"/>
      <c r="C4" s="45"/>
      <c r="D4" s="45"/>
      <c r="E4" s="45"/>
      <c r="F4" s="45"/>
      <c r="G4" s="52"/>
      <c r="H4" s="6" t="s">
        <v>51</v>
      </c>
      <c r="I4" s="6" t="s">
        <v>52</v>
      </c>
      <c r="J4" s="6" t="s">
        <v>53</v>
      </c>
      <c r="K4" s="30"/>
    </row>
    <row r="5" spans="1:15" ht="19.5">
      <c r="A5" s="4">
        <v>1</v>
      </c>
      <c r="B5" s="5" t="s">
        <v>6</v>
      </c>
      <c r="C5" s="7">
        <v>1</v>
      </c>
      <c r="D5" s="8">
        <v>0</v>
      </c>
      <c r="E5" s="8">
        <v>0</v>
      </c>
      <c r="F5" s="9">
        <v>0</v>
      </c>
      <c r="G5" s="8">
        <f>SUM(D5:F5)</f>
        <v>0</v>
      </c>
      <c r="H5" s="25">
        <v>0.10345366463509924</v>
      </c>
      <c r="I5" s="25">
        <v>0.17252695733708392</v>
      </c>
      <c r="J5" s="25">
        <v>0.20706360368807628</v>
      </c>
      <c r="K5" s="30"/>
    </row>
    <row r="6" spans="1:15" ht="19.5">
      <c r="A6" s="4">
        <v>2</v>
      </c>
      <c r="B6" s="5" t="s">
        <v>7</v>
      </c>
      <c r="C6" s="7">
        <v>1</v>
      </c>
      <c r="D6" s="8">
        <v>0</v>
      </c>
      <c r="E6" s="8">
        <v>0</v>
      </c>
      <c r="F6" s="9">
        <v>0</v>
      </c>
      <c r="G6" s="8">
        <f t="shared" ref="G6:G51" si="0">SUM(D6:F6)</f>
        <v>0</v>
      </c>
      <c r="H6" s="25">
        <v>0.10345366463509924</v>
      </c>
      <c r="I6" s="25">
        <v>0.17252695733708392</v>
      </c>
      <c r="J6" s="25">
        <v>0.20706360368807628</v>
      </c>
      <c r="K6" s="30"/>
    </row>
    <row r="7" spans="1:15" ht="19.5">
      <c r="A7" s="4">
        <v>3</v>
      </c>
      <c r="B7" s="5" t="s">
        <v>8</v>
      </c>
      <c r="C7" s="7">
        <v>1</v>
      </c>
      <c r="D7" s="8">
        <v>0</v>
      </c>
      <c r="E7" s="8">
        <v>0</v>
      </c>
      <c r="F7" s="9">
        <v>0</v>
      </c>
      <c r="G7" s="8">
        <f t="shared" si="0"/>
        <v>0</v>
      </c>
      <c r="H7" s="25">
        <v>0.10345366463509924</v>
      </c>
      <c r="I7" s="25">
        <v>0.17252695733708392</v>
      </c>
      <c r="J7" s="25">
        <v>0.20706360368807628</v>
      </c>
      <c r="K7" s="30"/>
    </row>
    <row r="8" spans="1:15" ht="19.5">
      <c r="A8" s="4">
        <v>4</v>
      </c>
      <c r="B8" s="5" t="s">
        <v>9</v>
      </c>
      <c r="C8" s="7">
        <v>6</v>
      </c>
      <c r="D8" s="8">
        <v>0</v>
      </c>
      <c r="E8" s="8">
        <v>0</v>
      </c>
      <c r="F8" s="9">
        <v>0</v>
      </c>
      <c r="G8" s="8">
        <f t="shared" si="0"/>
        <v>0</v>
      </c>
      <c r="H8" s="25">
        <v>0.6207219878105954</v>
      </c>
      <c r="I8" s="25">
        <v>1.0351617440225036</v>
      </c>
      <c r="J8" s="25">
        <v>1.2423816221284576</v>
      </c>
      <c r="K8" s="30"/>
    </row>
    <row r="9" spans="1:15" ht="19.5">
      <c r="A9" s="4">
        <v>5</v>
      </c>
      <c r="B9" s="5" t="s">
        <v>10</v>
      </c>
      <c r="C9" s="7">
        <v>16</v>
      </c>
      <c r="D9" s="8">
        <v>0</v>
      </c>
      <c r="E9" s="8">
        <v>0</v>
      </c>
      <c r="F9" s="9">
        <v>0</v>
      </c>
      <c r="G9" s="8">
        <f t="shared" si="0"/>
        <v>0</v>
      </c>
      <c r="H9" s="25">
        <v>1.6552586341615878</v>
      </c>
      <c r="I9" s="25">
        <v>2.7604313173933428</v>
      </c>
      <c r="J9" s="25">
        <v>3.3130176590092204</v>
      </c>
      <c r="K9" s="30"/>
    </row>
    <row r="10" spans="1:15" ht="19.5">
      <c r="A10" s="4">
        <v>6</v>
      </c>
      <c r="B10" s="5" t="s">
        <v>11</v>
      </c>
      <c r="C10" s="7">
        <v>2</v>
      </c>
      <c r="D10" s="8">
        <v>0</v>
      </c>
      <c r="E10" s="8">
        <v>0</v>
      </c>
      <c r="F10" s="9">
        <v>0</v>
      </c>
      <c r="G10" s="8">
        <f t="shared" si="0"/>
        <v>0</v>
      </c>
      <c r="H10" s="25">
        <v>0.20690732927019848</v>
      </c>
      <c r="I10" s="25">
        <v>0.34505391467416785</v>
      </c>
      <c r="J10" s="25">
        <v>0.41412720737615255</v>
      </c>
      <c r="K10" s="30"/>
    </row>
    <row r="11" spans="1:15" ht="39">
      <c r="A11" s="4">
        <v>7</v>
      </c>
      <c r="B11" s="10" t="s">
        <v>59</v>
      </c>
      <c r="C11" s="7">
        <v>38</v>
      </c>
      <c r="D11" s="8">
        <v>2</v>
      </c>
      <c r="E11" s="8">
        <v>1</v>
      </c>
      <c r="F11" s="9">
        <v>0</v>
      </c>
      <c r="G11" s="8">
        <f t="shared" si="0"/>
        <v>3</v>
      </c>
      <c r="H11" s="25">
        <v>4</v>
      </c>
      <c r="I11" s="25">
        <v>7</v>
      </c>
      <c r="J11" s="25">
        <v>8</v>
      </c>
      <c r="K11" s="30"/>
      <c r="M11" s="33">
        <v>1</v>
      </c>
      <c r="O11" s="32">
        <v>1</v>
      </c>
    </row>
    <row r="12" spans="1:15" ht="19.5">
      <c r="A12" s="4">
        <v>8</v>
      </c>
      <c r="B12" s="10" t="s">
        <v>12</v>
      </c>
      <c r="C12" s="7">
        <v>30</v>
      </c>
      <c r="D12" s="8">
        <v>1</v>
      </c>
      <c r="E12" s="8">
        <v>0</v>
      </c>
      <c r="F12" s="9">
        <v>0</v>
      </c>
      <c r="G12" s="8">
        <f t="shared" si="0"/>
        <v>1</v>
      </c>
      <c r="H12" s="25">
        <v>3.1036099390529772</v>
      </c>
      <c r="I12" s="25">
        <v>5.175808720112518</v>
      </c>
      <c r="J12" s="25">
        <v>6.2119081106422884</v>
      </c>
      <c r="K12" s="30"/>
      <c r="M12" s="33">
        <v>2</v>
      </c>
    </row>
    <row r="13" spans="1:15" ht="78">
      <c r="A13" s="4">
        <v>9</v>
      </c>
      <c r="B13" s="10" t="s">
        <v>58</v>
      </c>
      <c r="C13" s="7">
        <v>69</v>
      </c>
      <c r="D13" s="8">
        <v>0</v>
      </c>
      <c r="E13" s="8">
        <v>0</v>
      </c>
      <c r="F13" s="9">
        <v>0</v>
      </c>
      <c r="G13" s="8">
        <f t="shared" si="0"/>
        <v>0</v>
      </c>
      <c r="H13" s="25">
        <v>7</v>
      </c>
      <c r="I13" s="25">
        <v>12</v>
      </c>
      <c r="J13" s="25">
        <v>14</v>
      </c>
      <c r="K13" s="30" t="s">
        <v>63</v>
      </c>
      <c r="M13" s="33">
        <v>3</v>
      </c>
      <c r="O13" s="32">
        <v>1</v>
      </c>
    </row>
    <row r="14" spans="1:15" ht="58.5">
      <c r="A14" s="4">
        <v>10</v>
      </c>
      <c r="B14" s="10" t="s">
        <v>57</v>
      </c>
      <c r="C14" s="7">
        <v>56</v>
      </c>
      <c r="D14" s="8">
        <v>0</v>
      </c>
      <c r="E14" s="8">
        <v>0</v>
      </c>
      <c r="F14" s="9">
        <v>0</v>
      </c>
      <c r="G14" s="8">
        <f t="shared" si="0"/>
        <v>0</v>
      </c>
      <c r="H14" s="25">
        <v>5.0692295671198622</v>
      </c>
      <c r="I14" s="25">
        <v>10</v>
      </c>
      <c r="J14" s="25">
        <v>12</v>
      </c>
      <c r="K14" s="30"/>
      <c r="M14" s="33">
        <v>4</v>
      </c>
    </row>
    <row r="15" spans="1:15" ht="19.5">
      <c r="A15" s="4">
        <v>11</v>
      </c>
      <c r="B15" s="5" t="s">
        <v>13</v>
      </c>
      <c r="C15" s="7">
        <v>34</v>
      </c>
      <c r="D15" s="8">
        <v>0</v>
      </c>
      <c r="E15" s="8">
        <v>0</v>
      </c>
      <c r="F15" s="9">
        <v>0</v>
      </c>
      <c r="G15" s="8">
        <f t="shared" si="0"/>
        <v>0</v>
      </c>
      <c r="H15" s="25">
        <v>3.5174245975933736</v>
      </c>
      <c r="I15" s="25">
        <v>5.8659165494608532</v>
      </c>
      <c r="J15" s="25">
        <v>7.0401625253945923</v>
      </c>
      <c r="K15" s="30"/>
      <c r="M15" s="33">
        <v>5</v>
      </c>
    </row>
    <row r="16" spans="1:15" ht="19.5">
      <c r="A16" s="4">
        <v>12</v>
      </c>
      <c r="B16" s="11" t="s">
        <v>14</v>
      </c>
      <c r="C16" s="12" t="s">
        <v>61</v>
      </c>
      <c r="D16" s="8">
        <v>1</v>
      </c>
      <c r="E16" s="8">
        <v>0</v>
      </c>
      <c r="F16" s="9">
        <v>1</v>
      </c>
      <c r="G16" s="8">
        <f t="shared" si="0"/>
        <v>2</v>
      </c>
      <c r="H16" s="25">
        <v>3.0001562744178778</v>
      </c>
      <c r="I16" s="25">
        <v>5.0032817627754342</v>
      </c>
      <c r="J16" s="25">
        <v>6.0048445069542113</v>
      </c>
      <c r="K16" s="30" t="s">
        <v>82</v>
      </c>
      <c r="M16" s="33">
        <v>6</v>
      </c>
    </row>
    <row r="17" spans="1:15" ht="19.5">
      <c r="A17" s="4">
        <v>13</v>
      </c>
      <c r="B17" s="10" t="s">
        <v>15</v>
      </c>
      <c r="C17" s="7">
        <v>37</v>
      </c>
      <c r="D17" s="8">
        <v>2</v>
      </c>
      <c r="E17" s="8">
        <v>0</v>
      </c>
      <c r="F17" s="9">
        <v>0</v>
      </c>
      <c r="G17" s="8">
        <f t="shared" si="0"/>
        <v>2</v>
      </c>
      <c r="H17" s="25">
        <v>3.8277855914986718</v>
      </c>
      <c r="I17" s="25">
        <v>6.3834974214721054</v>
      </c>
      <c r="J17" s="25">
        <v>7.6613533364588218</v>
      </c>
      <c r="K17" s="30" t="s">
        <v>80</v>
      </c>
      <c r="L17" t="s">
        <v>72</v>
      </c>
      <c r="M17" s="33">
        <v>7</v>
      </c>
    </row>
    <row r="18" spans="1:15" ht="19.5">
      <c r="A18" s="4">
        <v>14</v>
      </c>
      <c r="B18" s="10" t="s">
        <v>16</v>
      </c>
      <c r="C18" s="7">
        <v>41</v>
      </c>
      <c r="D18" s="8">
        <v>0</v>
      </c>
      <c r="E18" s="8">
        <v>0</v>
      </c>
      <c r="F18" s="9">
        <v>1</v>
      </c>
      <c r="G18" s="8">
        <f t="shared" si="0"/>
        <v>1</v>
      </c>
      <c r="H18" s="25">
        <v>4.2416002500390686</v>
      </c>
      <c r="I18" s="25">
        <v>7.0736052508204406</v>
      </c>
      <c r="J18" s="25">
        <v>8.4896077512111265</v>
      </c>
      <c r="K18" s="30" t="s">
        <v>81</v>
      </c>
      <c r="M18" s="33">
        <v>8</v>
      </c>
    </row>
    <row r="19" spans="1:15" ht="19.5">
      <c r="A19" s="4">
        <v>15</v>
      </c>
      <c r="B19" s="10" t="s">
        <v>17</v>
      </c>
      <c r="C19" s="7">
        <v>102</v>
      </c>
      <c r="D19" s="8">
        <v>2</v>
      </c>
      <c r="E19" s="8">
        <v>0</v>
      </c>
      <c r="F19" s="9">
        <v>0</v>
      </c>
      <c r="G19" s="8">
        <f t="shared" si="0"/>
        <v>2</v>
      </c>
      <c r="H19" s="25">
        <v>10.552273792780122</v>
      </c>
      <c r="I19" s="25">
        <v>17.597749648382557</v>
      </c>
      <c r="J19" s="25">
        <v>21.120487576183777</v>
      </c>
      <c r="K19" s="30" t="s">
        <v>63</v>
      </c>
      <c r="L19" t="s">
        <v>68</v>
      </c>
      <c r="M19" s="33">
        <v>9</v>
      </c>
    </row>
    <row r="20" spans="1:15" ht="19.5">
      <c r="A20" s="4">
        <v>16</v>
      </c>
      <c r="B20" s="13" t="s">
        <v>18</v>
      </c>
      <c r="C20" s="12" t="s">
        <v>45</v>
      </c>
      <c r="D20" s="8">
        <v>2</v>
      </c>
      <c r="E20" s="8">
        <v>1</v>
      </c>
      <c r="F20" s="9">
        <v>0</v>
      </c>
      <c r="G20" s="8">
        <f t="shared" si="0"/>
        <v>3</v>
      </c>
      <c r="H20" s="26">
        <v>3.1036099390529772</v>
      </c>
      <c r="I20" s="25">
        <v>5.175808720112518</v>
      </c>
      <c r="J20" s="25">
        <v>6.2119081106422884</v>
      </c>
      <c r="K20" s="30"/>
      <c r="M20" s="33">
        <v>10</v>
      </c>
      <c r="O20" s="32">
        <v>2</v>
      </c>
    </row>
    <row r="21" spans="1:15" ht="19.5">
      <c r="A21" s="4">
        <v>17</v>
      </c>
      <c r="B21" s="13" t="s">
        <v>19</v>
      </c>
      <c r="C21" s="7">
        <v>25</v>
      </c>
      <c r="D21" s="8">
        <v>2</v>
      </c>
      <c r="E21" s="8">
        <v>0</v>
      </c>
      <c r="F21" s="9">
        <v>0</v>
      </c>
      <c r="G21" s="8">
        <f t="shared" si="0"/>
        <v>2</v>
      </c>
      <c r="H21" s="25">
        <v>2.586341615877481</v>
      </c>
      <c r="I21" s="25">
        <v>4.3131739334270982</v>
      </c>
      <c r="J21" s="25">
        <v>5.1765900922019066</v>
      </c>
      <c r="K21" s="30" t="s">
        <v>63</v>
      </c>
      <c r="L21" t="s">
        <v>72</v>
      </c>
      <c r="M21" s="33">
        <v>11</v>
      </c>
    </row>
    <row r="22" spans="1:15" ht="19.5">
      <c r="A22" s="4">
        <v>18</v>
      </c>
      <c r="B22" s="10" t="s">
        <v>20</v>
      </c>
      <c r="C22" s="7">
        <v>54</v>
      </c>
      <c r="D22" s="8">
        <v>2</v>
      </c>
      <c r="E22" s="8">
        <v>0</v>
      </c>
      <c r="F22" s="9">
        <v>0</v>
      </c>
      <c r="G22" s="8">
        <f t="shared" si="0"/>
        <v>2</v>
      </c>
      <c r="H22" s="25">
        <v>5.5864978902953579</v>
      </c>
      <c r="I22" s="25">
        <v>9.3164556962025316</v>
      </c>
      <c r="J22" s="25">
        <v>11.181434599156118</v>
      </c>
      <c r="K22" s="30" t="s">
        <v>77</v>
      </c>
      <c r="M22" s="33">
        <v>12</v>
      </c>
      <c r="N22" t="s">
        <v>83</v>
      </c>
    </row>
    <row r="23" spans="1:15" ht="19.5">
      <c r="A23" s="4">
        <v>19</v>
      </c>
      <c r="B23" s="10" t="s">
        <v>21</v>
      </c>
      <c r="C23" s="7">
        <v>23</v>
      </c>
      <c r="D23" s="8">
        <v>2</v>
      </c>
      <c r="E23" s="8">
        <v>0</v>
      </c>
      <c r="F23" s="9">
        <v>0</v>
      </c>
      <c r="G23" s="8">
        <f t="shared" si="0"/>
        <v>2</v>
      </c>
      <c r="H23" s="26">
        <v>2.3794342866072822</v>
      </c>
      <c r="I23" s="25">
        <v>3.9681200187529302</v>
      </c>
      <c r="J23" s="25">
        <v>4.7624628848257542</v>
      </c>
      <c r="K23" s="30"/>
      <c r="M23" s="33">
        <v>13</v>
      </c>
    </row>
    <row r="24" spans="1:15" ht="19.5">
      <c r="A24" s="4">
        <v>20</v>
      </c>
      <c r="B24" s="10" t="s">
        <v>22</v>
      </c>
      <c r="C24" s="7">
        <v>31</v>
      </c>
      <c r="D24" s="8">
        <v>1</v>
      </c>
      <c r="E24" s="8">
        <v>0</v>
      </c>
      <c r="F24" s="9">
        <v>0</v>
      </c>
      <c r="G24" s="8">
        <f t="shared" si="0"/>
        <v>1</v>
      </c>
      <c r="H24" s="25">
        <v>3.2070636036880762</v>
      </c>
      <c r="I24" s="25">
        <v>5.3483356774496009</v>
      </c>
      <c r="J24" s="25">
        <v>6.4189717143303637</v>
      </c>
      <c r="K24" s="30" t="s">
        <v>81</v>
      </c>
      <c r="M24" s="33">
        <v>14</v>
      </c>
      <c r="O24" s="32">
        <v>1</v>
      </c>
    </row>
    <row r="25" spans="1:15" ht="19.5">
      <c r="A25" s="4">
        <v>21</v>
      </c>
      <c r="B25" s="10" t="s">
        <v>23</v>
      </c>
      <c r="C25" s="7">
        <v>20</v>
      </c>
      <c r="D25" s="8">
        <v>1</v>
      </c>
      <c r="E25" s="8">
        <v>0</v>
      </c>
      <c r="F25" s="9">
        <v>0</v>
      </c>
      <c r="G25" s="8">
        <f t="shared" si="0"/>
        <v>1</v>
      </c>
      <c r="H25" s="25">
        <v>2.0690732927019848</v>
      </c>
      <c r="I25" s="25">
        <v>3.4505391467416784</v>
      </c>
      <c r="J25" s="25">
        <v>4.1412720737615256</v>
      </c>
      <c r="K25" s="30"/>
      <c r="M25" s="33">
        <v>15</v>
      </c>
    </row>
    <row r="26" spans="1:15" ht="19.5">
      <c r="A26" s="4">
        <v>22</v>
      </c>
      <c r="B26" s="10" t="s">
        <v>24</v>
      </c>
      <c r="C26" s="7">
        <v>58</v>
      </c>
      <c r="D26" s="8">
        <v>4</v>
      </c>
      <c r="E26" s="8">
        <v>0</v>
      </c>
      <c r="F26" s="9">
        <v>0</v>
      </c>
      <c r="G26" s="8">
        <f t="shared" si="0"/>
        <v>4</v>
      </c>
      <c r="H26" s="25">
        <v>6.0003125488357556</v>
      </c>
      <c r="I26" s="25">
        <v>10.006563525550868</v>
      </c>
      <c r="J26" s="25">
        <v>12.009689013908423</v>
      </c>
      <c r="K26" s="30"/>
      <c r="L26" t="s">
        <v>73</v>
      </c>
      <c r="M26" s="33">
        <v>16</v>
      </c>
    </row>
    <row r="27" spans="1:15" ht="19.5">
      <c r="A27" s="4">
        <v>23</v>
      </c>
      <c r="B27" s="10" t="s">
        <v>25</v>
      </c>
      <c r="C27" s="7">
        <v>117</v>
      </c>
      <c r="D27" s="8">
        <v>2</v>
      </c>
      <c r="E27" s="8">
        <v>0</v>
      </c>
      <c r="F27" s="9">
        <v>0</v>
      </c>
      <c r="G27" s="8">
        <f t="shared" si="0"/>
        <v>2</v>
      </c>
      <c r="H27" s="25">
        <v>12.10407876230661</v>
      </c>
      <c r="I27" s="25">
        <v>20.185654008438817</v>
      </c>
      <c r="J27" s="25">
        <v>24.226441631504922</v>
      </c>
      <c r="K27" s="30"/>
      <c r="L27" t="s">
        <v>73</v>
      </c>
      <c r="M27" s="33">
        <v>17</v>
      </c>
      <c r="N27" s="31" t="s">
        <v>84</v>
      </c>
    </row>
    <row r="28" spans="1:15" ht="19.5">
      <c r="A28" s="4">
        <v>24</v>
      </c>
      <c r="B28" s="10" t="s">
        <v>26</v>
      </c>
      <c r="C28" s="7">
        <v>75</v>
      </c>
      <c r="D28" s="8">
        <v>0</v>
      </c>
      <c r="E28" s="8">
        <v>1</v>
      </c>
      <c r="F28" s="9">
        <v>0</v>
      </c>
      <c r="G28" s="8">
        <f t="shared" si="0"/>
        <v>1</v>
      </c>
      <c r="H28" s="25">
        <v>7.7590248476324426</v>
      </c>
      <c r="I28" s="25">
        <v>12.939521800281295</v>
      </c>
      <c r="J28" s="25">
        <v>15.529770276605721</v>
      </c>
      <c r="K28" s="30" t="s">
        <v>63</v>
      </c>
      <c r="L28" t="s">
        <v>72</v>
      </c>
      <c r="M28" s="33">
        <v>18</v>
      </c>
      <c r="N28" s="31" t="s">
        <v>84</v>
      </c>
      <c r="O28" s="32">
        <v>10</v>
      </c>
    </row>
    <row r="29" spans="1:15" ht="19.5">
      <c r="A29" s="4">
        <v>25</v>
      </c>
      <c r="B29" s="10" t="s">
        <v>27</v>
      </c>
      <c r="C29" s="12" t="s">
        <v>46</v>
      </c>
      <c r="D29" s="8">
        <v>4</v>
      </c>
      <c r="E29" s="8">
        <v>4</v>
      </c>
      <c r="F29" s="9">
        <v>1</v>
      </c>
      <c r="G29" s="8">
        <f t="shared" si="0"/>
        <v>9</v>
      </c>
      <c r="H29" s="25">
        <v>104</v>
      </c>
      <c r="I29" s="25">
        <v>174</v>
      </c>
      <c r="J29" s="25">
        <v>208</v>
      </c>
      <c r="K29" s="30" t="s">
        <v>76</v>
      </c>
      <c r="L29" t="s">
        <v>74</v>
      </c>
      <c r="M29" s="33">
        <v>19</v>
      </c>
      <c r="N29" t="s">
        <v>85</v>
      </c>
    </row>
    <row r="30" spans="1:15" ht="19.5">
      <c r="A30" s="4">
        <v>26</v>
      </c>
      <c r="B30" s="10" t="s">
        <v>28</v>
      </c>
      <c r="C30" s="7">
        <v>307</v>
      </c>
      <c r="D30" s="8">
        <v>2</v>
      </c>
      <c r="E30" s="8">
        <v>1</v>
      </c>
      <c r="F30" s="9">
        <v>0</v>
      </c>
      <c r="G30" s="8">
        <f t="shared" si="0"/>
        <v>3</v>
      </c>
      <c r="H30" s="25">
        <v>31.760275042975469</v>
      </c>
      <c r="I30" s="25">
        <v>52.965775902484765</v>
      </c>
      <c r="J30" s="25">
        <v>63.568526332239415</v>
      </c>
      <c r="K30" s="30" t="s">
        <v>81</v>
      </c>
      <c r="L30" t="s">
        <v>73</v>
      </c>
      <c r="M30" s="33">
        <v>20</v>
      </c>
      <c r="O30" s="32">
        <v>1</v>
      </c>
    </row>
    <row r="31" spans="1:15" ht="19.5">
      <c r="A31" s="4">
        <v>27</v>
      </c>
      <c r="B31" s="10" t="s">
        <v>29</v>
      </c>
      <c r="C31" s="7">
        <v>76</v>
      </c>
      <c r="D31" s="14">
        <v>7</v>
      </c>
      <c r="E31" s="8">
        <v>0</v>
      </c>
      <c r="F31" s="15">
        <v>3</v>
      </c>
      <c r="G31" s="8">
        <f t="shared" si="0"/>
        <v>10</v>
      </c>
      <c r="H31" s="26">
        <v>7.8624785122675416</v>
      </c>
      <c r="I31" s="25">
        <v>13.112048757618377</v>
      </c>
      <c r="J31" s="25">
        <v>15.736833880293796</v>
      </c>
      <c r="L31" t="s">
        <v>69</v>
      </c>
      <c r="O31" s="32">
        <v>5</v>
      </c>
    </row>
    <row r="32" spans="1:15" ht="19.5">
      <c r="A32" s="16"/>
      <c r="B32" s="17"/>
      <c r="C32" s="18"/>
      <c r="D32" s="24"/>
      <c r="E32" s="24"/>
      <c r="F32" s="24"/>
      <c r="G32" s="23"/>
    </row>
    <row r="33" spans="1:15" ht="39" customHeight="1">
      <c r="A33" s="39" t="s">
        <v>54</v>
      </c>
      <c r="B33" s="39"/>
      <c r="C33" s="39"/>
      <c r="D33" s="39"/>
      <c r="E33" s="39"/>
      <c r="F33" s="39"/>
      <c r="G33" s="39"/>
      <c r="H33" s="39"/>
      <c r="I33" s="39"/>
      <c r="J33" s="39"/>
    </row>
    <row r="34" spans="1:15" ht="19.5">
      <c r="A34" s="19" t="s">
        <v>48</v>
      </c>
      <c r="B34" s="17"/>
      <c r="C34" s="18"/>
      <c r="D34" s="24"/>
      <c r="E34" s="24"/>
      <c r="F34" s="24"/>
      <c r="G34" s="23"/>
    </row>
    <row r="35" spans="1:15" ht="19.5">
      <c r="A35" s="19"/>
      <c r="B35" s="17"/>
      <c r="C35" s="18"/>
      <c r="D35" s="24"/>
      <c r="E35" s="24"/>
      <c r="F35" s="24"/>
      <c r="G35" s="23"/>
    </row>
    <row r="36" spans="1:15" ht="19.5">
      <c r="A36" s="49" t="s">
        <v>0</v>
      </c>
      <c r="B36" s="49"/>
      <c r="C36" s="49"/>
      <c r="D36" s="49"/>
      <c r="E36" s="49"/>
      <c r="F36" s="49"/>
      <c r="G36" s="49"/>
      <c r="H36" s="49"/>
      <c r="I36" s="49"/>
      <c r="J36" s="49"/>
    </row>
    <row r="37" spans="1:15" ht="19.5">
      <c r="A37" s="3"/>
      <c r="B37" s="3"/>
      <c r="C37" s="3"/>
      <c r="D37" s="3"/>
      <c r="E37" s="3"/>
      <c r="F37" s="3"/>
      <c r="G37" s="23"/>
    </row>
    <row r="38" spans="1:15" ht="19.5">
      <c r="A38" s="42"/>
      <c r="B38" s="40" t="s">
        <v>1</v>
      </c>
      <c r="C38" s="44" t="s">
        <v>2</v>
      </c>
      <c r="D38" s="44" t="s">
        <v>3</v>
      </c>
      <c r="E38" s="44" t="s">
        <v>4</v>
      </c>
      <c r="F38" s="44" t="s">
        <v>5</v>
      </c>
      <c r="G38" s="51" t="s">
        <v>43</v>
      </c>
      <c r="H38" s="50" t="s">
        <v>47</v>
      </c>
      <c r="I38" s="50"/>
      <c r="J38" s="50"/>
    </row>
    <row r="39" spans="1:15" ht="19.5">
      <c r="A39" s="43"/>
      <c r="B39" s="41"/>
      <c r="C39" s="45"/>
      <c r="D39" s="45"/>
      <c r="E39" s="45"/>
      <c r="F39" s="45"/>
      <c r="G39" s="52"/>
      <c r="H39" s="6" t="s">
        <v>55</v>
      </c>
      <c r="I39" s="6" t="s">
        <v>52</v>
      </c>
      <c r="J39" s="6" t="s">
        <v>56</v>
      </c>
    </row>
    <row r="40" spans="1:15" ht="19.5">
      <c r="A40" s="4">
        <v>28</v>
      </c>
      <c r="B40" s="10" t="s">
        <v>30</v>
      </c>
      <c r="C40" s="7">
        <v>67</v>
      </c>
      <c r="D40" s="8">
        <v>2</v>
      </c>
      <c r="E40" s="8">
        <v>0</v>
      </c>
      <c r="F40" s="9">
        <v>1</v>
      </c>
      <c r="G40" s="8">
        <f t="shared" ref="G40:G44" si="1">SUM(D40:F40)</f>
        <v>3</v>
      </c>
      <c r="H40" s="25">
        <v>6.931395530551649</v>
      </c>
      <c r="I40" s="25">
        <v>11.559306141584623</v>
      </c>
      <c r="J40" s="25">
        <v>13.873261447101109</v>
      </c>
      <c r="L40" t="s">
        <v>72</v>
      </c>
      <c r="M40" s="33">
        <v>21</v>
      </c>
      <c r="O40" s="32">
        <v>1</v>
      </c>
    </row>
    <row r="41" spans="1:15" ht="19.5">
      <c r="A41" s="4">
        <v>29</v>
      </c>
      <c r="B41" s="10" t="s">
        <v>31</v>
      </c>
      <c r="C41" s="7">
        <v>68</v>
      </c>
      <c r="D41" s="8">
        <v>18</v>
      </c>
      <c r="E41" s="8">
        <v>2</v>
      </c>
      <c r="F41" s="9">
        <v>3</v>
      </c>
      <c r="G41" s="8">
        <f t="shared" si="1"/>
        <v>23</v>
      </c>
      <c r="H41" s="26">
        <v>7.0348491951867471</v>
      </c>
      <c r="I41" s="25">
        <v>11.731833098921706</v>
      </c>
      <c r="J41" s="25">
        <v>14.080325050789185</v>
      </c>
      <c r="L41" t="s">
        <v>66</v>
      </c>
      <c r="M41">
        <v>22</v>
      </c>
    </row>
    <row r="42" spans="1:15" ht="19.5">
      <c r="A42" s="4">
        <v>30</v>
      </c>
      <c r="B42" s="10" t="s">
        <v>32</v>
      </c>
      <c r="C42" s="7">
        <v>55</v>
      </c>
      <c r="D42" s="8">
        <v>1</v>
      </c>
      <c r="E42" s="8">
        <v>0</v>
      </c>
      <c r="F42" s="9">
        <v>0</v>
      </c>
      <c r="G42" s="8">
        <f t="shared" si="1"/>
        <v>1</v>
      </c>
      <c r="H42" s="25">
        <v>5.6899515549304578</v>
      </c>
      <c r="I42" s="25">
        <v>9.4889826535396153</v>
      </c>
      <c r="J42" s="25">
        <v>11.388498202844195</v>
      </c>
      <c r="L42" t="s">
        <v>64</v>
      </c>
      <c r="M42" s="33">
        <v>23</v>
      </c>
    </row>
    <row r="43" spans="1:15" ht="19.5">
      <c r="A43" s="4">
        <v>31</v>
      </c>
      <c r="B43" s="10" t="s">
        <v>33</v>
      </c>
      <c r="C43" s="7">
        <v>41</v>
      </c>
      <c r="D43" s="29">
        <v>2</v>
      </c>
      <c r="E43" s="8">
        <v>0</v>
      </c>
      <c r="F43" s="9">
        <v>0</v>
      </c>
      <c r="G43" s="29">
        <f t="shared" si="1"/>
        <v>2</v>
      </c>
      <c r="H43" s="25">
        <v>4.2416002500390686</v>
      </c>
      <c r="I43" s="25">
        <v>7.0736052508204406</v>
      </c>
      <c r="J43" s="25">
        <v>8.4896077512111301</v>
      </c>
      <c r="K43" t="s">
        <v>78</v>
      </c>
      <c r="L43" t="s">
        <v>67</v>
      </c>
      <c r="M43" s="33">
        <v>24</v>
      </c>
    </row>
    <row r="44" spans="1:15" ht="19.5">
      <c r="A44" s="4">
        <v>32</v>
      </c>
      <c r="B44" s="10" t="s">
        <v>34</v>
      </c>
      <c r="C44" s="7">
        <v>43</v>
      </c>
      <c r="D44" s="8">
        <v>14</v>
      </c>
      <c r="E44" s="8">
        <v>1</v>
      </c>
      <c r="F44" s="9">
        <v>0</v>
      </c>
      <c r="G44" s="8">
        <f t="shared" si="1"/>
        <v>15</v>
      </c>
      <c r="H44" s="26">
        <v>4.4485075793092674</v>
      </c>
      <c r="I44" s="25">
        <v>7.418659165494609</v>
      </c>
      <c r="J44" s="25">
        <v>8.9037349585872789</v>
      </c>
      <c r="K44" s="30" t="s">
        <v>79</v>
      </c>
      <c r="L44" t="s">
        <v>72</v>
      </c>
      <c r="M44" s="33">
        <v>25</v>
      </c>
    </row>
    <row r="45" spans="1:15" ht="19.5">
      <c r="A45" s="4">
        <v>33</v>
      </c>
      <c r="B45" s="10" t="s">
        <v>35</v>
      </c>
      <c r="C45" s="7">
        <v>34</v>
      </c>
      <c r="D45" s="8">
        <v>0</v>
      </c>
      <c r="E45" s="8">
        <v>0</v>
      </c>
      <c r="F45" s="9">
        <v>0</v>
      </c>
      <c r="G45" s="29">
        <v>2</v>
      </c>
      <c r="H45" s="25">
        <v>3.5174245975933736</v>
      </c>
      <c r="I45" s="25">
        <v>5.8659165494608532</v>
      </c>
      <c r="J45" s="25">
        <v>7.0401625253945923</v>
      </c>
      <c r="K45" s="30" t="s">
        <v>63</v>
      </c>
      <c r="L45" t="s">
        <v>72</v>
      </c>
      <c r="M45">
        <v>26</v>
      </c>
      <c r="O45" s="32">
        <v>1</v>
      </c>
    </row>
    <row r="46" spans="1:15" ht="19.5">
      <c r="A46" s="4">
        <v>34</v>
      </c>
      <c r="B46" s="10" t="s">
        <v>36</v>
      </c>
      <c r="C46" s="7">
        <v>20</v>
      </c>
      <c r="D46" s="8">
        <v>1</v>
      </c>
      <c r="E46" s="8">
        <v>0</v>
      </c>
      <c r="F46" s="9">
        <v>0</v>
      </c>
      <c r="G46" s="8">
        <f t="shared" si="0"/>
        <v>1</v>
      </c>
      <c r="H46" s="25">
        <v>2.0690732927019848</v>
      </c>
      <c r="I46" s="25">
        <v>3.4505391467416784</v>
      </c>
      <c r="J46" s="25">
        <v>4.1412720737615256</v>
      </c>
      <c r="L46" t="s">
        <v>72</v>
      </c>
      <c r="M46" s="33">
        <v>27</v>
      </c>
    </row>
    <row r="47" spans="1:15" ht="19.5">
      <c r="A47" s="4">
        <v>35</v>
      </c>
      <c r="B47" s="10" t="s">
        <v>37</v>
      </c>
      <c r="C47" s="7">
        <v>16</v>
      </c>
      <c r="D47" s="8">
        <v>3</v>
      </c>
      <c r="E47" s="8">
        <v>0</v>
      </c>
      <c r="F47" s="9">
        <v>0</v>
      </c>
      <c r="G47" s="8">
        <f t="shared" si="0"/>
        <v>3</v>
      </c>
      <c r="H47" s="26">
        <v>1.6552586341615878</v>
      </c>
      <c r="I47" s="25">
        <v>2.7604313173933428</v>
      </c>
      <c r="J47" s="25">
        <v>3.3130176590092204</v>
      </c>
      <c r="L47" t="s">
        <v>64</v>
      </c>
      <c r="M47">
        <v>28</v>
      </c>
    </row>
    <row r="48" spans="1:15" ht="19.5">
      <c r="A48" s="4">
        <v>36</v>
      </c>
      <c r="B48" s="10" t="s">
        <v>38</v>
      </c>
      <c r="C48" s="7">
        <v>12</v>
      </c>
      <c r="D48" s="8">
        <v>0</v>
      </c>
      <c r="E48" s="8">
        <v>0</v>
      </c>
      <c r="F48" s="9">
        <v>0</v>
      </c>
      <c r="G48" s="8">
        <f t="shared" si="0"/>
        <v>0</v>
      </c>
      <c r="H48" s="25">
        <v>1.2414439756211908</v>
      </c>
      <c r="I48" s="25">
        <v>2.0703234880450072</v>
      </c>
      <c r="J48" s="25">
        <v>2.4847632442569152</v>
      </c>
      <c r="L48" t="s">
        <v>65</v>
      </c>
      <c r="M48" s="33">
        <v>29</v>
      </c>
    </row>
    <row r="49" spans="1:13" ht="19.5">
      <c r="A49" s="4">
        <v>37</v>
      </c>
      <c r="B49" s="10" t="s">
        <v>39</v>
      </c>
      <c r="C49" s="7">
        <v>9</v>
      </c>
      <c r="D49" s="8">
        <v>2</v>
      </c>
      <c r="E49" s="8">
        <v>0</v>
      </c>
      <c r="F49" s="9">
        <v>0</v>
      </c>
      <c r="G49" s="8">
        <f t="shared" si="0"/>
        <v>2</v>
      </c>
      <c r="H49" s="26">
        <v>0.9310829817158931</v>
      </c>
      <c r="I49" s="25">
        <v>1.5527426160337554</v>
      </c>
      <c r="J49" s="25">
        <v>1.8635724331926864</v>
      </c>
      <c r="L49" t="s">
        <v>65</v>
      </c>
      <c r="M49">
        <v>30</v>
      </c>
    </row>
    <row r="50" spans="1:13" ht="19.5">
      <c r="A50" s="4">
        <v>38</v>
      </c>
      <c r="B50" s="10" t="s">
        <v>40</v>
      </c>
      <c r="C50" s="7">
        <v>392</v>
      </c>
      <c r="D50" s="8">
        <v>7</v>
      </c>
      <c r="E50" s="8">
        <v>2</v>
      </c>
      <c r="F50" s="9">
        <v>11</v>
      </c>
      <c r="G50" s="8">
        <f t="shared" si="0"/>
        <v>20</v>
      </c>
      <c r="H50" s="25">
        <v>40.553836536958897</v>
      </c>
      <c r="I50" s="25">
        <v>67.630567276136901</v>
      </c>
      <c r="J50" s="25">
        <v>81.168932645725889</v>
      </c>
    </row>
    <row r="51" spans="1:13" ht="39">
      <c r="A51" s="4">
        <v>39</v>
      </c>
      <c r="B51" s="10" t="s">
        <v>41</v>
      </c>
      <c r="C51" s="7">
        <v>3248</v>
      </c>
      <c r="D51" s="8">
        <v>23</v>
      </c>
      <c r="E51" s="8">
        <v>15</v>
      </c>
      <c r="F51" s="9">
        <v>43</v>
      </c>
      <c r="G51" s="8">
        <f t="shared" si="0"/>
        <v>81</v>
      </c>
      <c r="H51" s="25">
        <v>336.01750273480229</v>
      </c>
      <c r="I51" s="25">
        <v>560.36755743084859</v>
      </c>
      <c r="J51" s="25">
        <v>672.54258477887163</v>
      </c>
    </row>
    <row r="52" spans="1:13" ht="19.5">
      <c r="A52" s="46" t="s">
        <v>44</v>
      </c>
      <c r="B52" s="47"/>
      <c r="C52" s="48"/>
      <c r="D52" s="8">
        <f>SUM(D46:D51,D5:D45)</f>
        <v>110</v>
      </c>
      <c r="E52" s="8">
        <f>SUM(E46:E51,E5:E45)</f>
        <v>28</v>
      </c>
      <c r="F52" s="8">
        <f>SUM(F46:F51,F5:F45)</f>
        <v>64</v>
      </c>
      <c r="G52" s="8">
        <f>SUM(G5:G51)</f>
        <v>204</v>
      </c>
      <c r="H52" s="25">
        <f>SUM(H46:H51,H5:H45)</f>
        <v>649.85544616346306</v>
      </c>
      <c r="I52" s="25">
        <f>SUM(I46:I51,I5:I45)</f>
        <v>1086.5105485232073</v>
      </c>
      <c r="J52" s="25">
        <f>SUM(J46:J51,J5:J45)</f>
        <v>1302.3727144866386</v>
      </c>
    </row>
    <row r="53" spans="1:13" ht="19.5">
      <c r="A53" s="16"/>
      <c r="B53" s="16"/>
      <c r="C53" s="18"/>
      <c r="D53" s="24"/>
      <c r="E53" s="24"/>
      <c r="F53" s="24"/>
      <c r="G53" s="24"/>
    </row>
    <row r="54" spans="1:13" ht="19.5">
      <c r="A54" s="19" t="s">
        <v>42</v>
      </c>
      <c r="B54" s="20"/>
      <c r="C54" s="21"/>
      <c r="D54" s="21"/>
      <c r="E54" s="21"/>
      <c r="F54" s="22"/>
      <c r="G54" s="2"/>
    </row>
    <row r="55" spans="1:13" ht="38.25" customHeight="1">
      <c r="A55" s="39" t="s">
        <v>50</v>
      </c>
      <c r="B55" s="39"/>
      <c r="C55" s="39"/>
      <c r="D55" s="39"/>
      <c r="E55" s="39"/>
      <c r="F55" s="39"/>
      <c r="G55" s="39"/>
      <c r="H55" s="39"/>
      <c r="I55" s="39"/>
      <c r="J55" s="39"/>
    </row>
    <row r="56" spans="1:13" ht="19.5">
      <c r="A56" s="19" t="s">
        <v>49</v>
      </c>
    </row>
  </sheetData>
  <mergeCells count="21">
    <mergeCell ref="A1:J1"/>
    <mergeCell ref="A33:J33"/>
    <mergeCell ref="A36:J36"/>
    <mergeCell ref="H3:J3"/>
    <mergeCell ref="H38:J38"/>
    <mergeCell ref="A38:A39"/>
    <mergeCell ref="E3:E4"/>
    <mergeCell ref="F3:F4"/>
    <mergeCell ref="G3:G4"/>
    <mergeCell ref="B38:B39"/>
    <mergeCell ref="C38:C39"/>
    <mergeCell ref="D38:D39"/>
    <mergeCell ref="E38:E39"/>
    <mergeCell ref="F38:F39"/>
    <mergeCell ref="G38:G39"/>
    <mergeCell ref="A55:J55"/>
    <mergeCell ref="B3:B4"/>
    <mergeCell ref="A3:A4"/>
    <mergeCell ref="C3:C4"/>
    <mergeCell ref="D3:D4"/>
    <mergeCell ref="A52:C52"/>
  </mergeCells>
  <phoneticPr fontId="1" type="noConversion"/>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tabSelected="1" view="pageBreakPreview" topLeftCell="A19" zoomScale="90" zoomScaleNormal="90" zoomScaleSheetLayoutView="90" workbookViewId="0">
      <selection activeCell="D3" sqref="D3:D4"/>
    </sheetView>
  </sheetViews>
  <sheetFormatPr defaultRowHeight="16.5"/>
  <cols>
    <col min="2" max="2" width="21.25" customWidth="1"/>
    <col min="3" max="3" width="13.75" customWidth="1"/>
    <col min="4" max="4" width="6.625" customWidth="1"/>
    <col min="5" max="7" width="12.5" customWidth="1"/>
    <col min="8" max="8" width="9.875" style="1" customWidth="1"/>
  </cols>
  <sheetData>
    <row r="1" spans="1:8" ht="19.5">
      <c r="A1" s="49" t="s">
        <v>87</v>
      </c>
      <c r="B1" s="49"/>
      <c r="C1" s="49"/>
      <c r="D1" s="49"/>
      <c r="E1" s="49"/>
      <c r="F1" s="49"/>
      <c r="G1" s="49"/>
      <c r="H1" s="49"/>
    </row>
    <row r="2" spans="1:8" ht="19.5">
      <c r="A2" s="27"/>
      <c r="B2" s="27"/>
      <c r="C2" s="27"/>
      <c r="D2" s="27"/>
      <c r="H2" s="2"/>
    </row>
    <row r="3" spans="1:8" ht="17.25" customHeight="1">
      <c r="A3" s="42"/>
      <c r="B3" s="40" t="s">
        <v>1</v>
      </c>
      <c r="C3" s="44" t="s">
        <v>2</v>
      </c>
      <c r="D3" s="44" t="s">
        <v>88</v>
      </c>
      <c r="E3" s="53"/>
      <c r="F3" s="53"/>
      <c r="G3" s="53"/>
      <c r="H3" s="51" t="s">
        <v>89</v>
      </c>
    </row>
    <row r="4" spans="1:8" ht="41.25" customHeight="1">
      <c r="A4" s="43"/>
      <c r="B4" s="41"/>
      <c r="C4" s="45"/>
      <c r="D4" s="45"/>
      <c r="E4" s="37">
        <v>113</v>
      </c>
      <c r="F4" s="37">
        <v>114</v>
      </c>
      <c r="G4" s="37">
        <v>115</v>
      </c>
      <c r="H4" s="52"/>
    </row>
    <row r="5" spans="1:8" ht="19.5">
      <c r="A5" s="4">
        <v>1</v>
      </c>
      <c r="B5" s="5" t="s">
        <v>6</v>
      </c>
      <c r="C5" s="7">
        <v>1</v>
      </c>
      <c r="D5" s="8">
        <v>0</v>
      </c>
      <c r="E5" s="25">
        <f t="shared" ref="E5:E43" si="0">C5*0.3*0.75</f>
        <v>0.22499999999999998</v>
      </c>
      <c r="F5" s="25">
        <f t="shared" ref="F5:F43" si="1">C5*0.3*0.875</f>
        <v>0.26250000000000001</v>
      </c>
      <c r="G5" s="25">
        <f t="shared" ref="G5:G43" si="2">C5*0.3028</f>
        <v>0.30280000000000001</v>
      </c>
      <c r="H5" s="38">
        <f>F5-D5</f>
        <v>0.26250000000000001</v>
      </c>
    </row>
    <row r="6" spans="1:8" ht="19.5">
      <c r="A6" s="4">
        <v>2</v>
      </c>
      <c r="B6" s="5" t="s">
        <v>7</v>
      </c>
      <c r="C6" s="7">
        <v>1</v>
      </c>
      <c r="D6" s="8">
        <v>0</v>
      </c>
      <c r="E6" s="25">
        <f t="shared" si="0"/>
        <v>0.22499999999999998</v>
      </c>
      <c r="F6" s="25">
        <f t="shared" si="1"/>
        <v>0.26250000000000001</v>
      </c>
      <c r="G6" s="25">
        <f t="shared" si="2"/>
        <v>0.30280000000000001</v>
      </c>
      <c r="H6" s="38">
        <f t="shared" ref="H6:H43" si="3">F6-D6</f>
        <v>0.26250000000000001</v>
      </c>
    </row>
    <row r="7" spans="1:8" ht="19.5">
      <c r="A7" s="4">
        <v>3</v>
      </c>
      <c r="B7" s="5" t="s">
        <v>8</v>
      </c>
      <c r="C7" s="7">
        <v>1</v>
      </c>
      <c r="D7" s="8">
        <v>0</v>
      </c>
      <c r="E7" s="25">
        <f t="shared" si="0"/>
        <v>0.22499999999999998</v>
      </c>
      <c r="F7" s="25">
        <f t="shared" si="1"/>
        <v>0.26250000000000001</v>
      </c>
      <c r="G7" s="25">
        <f t="shared" si="2"/>
        <v>0.30280000000000001</v>
      </c>
      <c r="H7" s="38">
        <f t="shared" si="3"/>
        <v>0.26250000000000001</v>
      </c>
    </row>
    <row r="8" spans="1:8" ht="19.5">
      <c r="A8" s="4">
        <v>4</v>
      </c>
      <c r="B8" s="5" t="s">
        <v>9</v>
      </c>
      <c r="C8" s="7">
        <v>6</v>
      </c>
      <c r="D8" s="8">
        <v>0</v>
      </c>
      <c r="E8" s="25">
        <f t="shared" si="0"/>
        <v>1.3499999999999999</v>
      </c>
      <c r="F8" s="25">
        <f t="shared" si="1"/>
        <v>1.5749999999999997</v>
      </c>
      <c r="G8" s="25">
        <f t="shared" si="2"/>
        <v>1.8168000000000002</v>
      </c>
      <c r="H8" s="38">
        <f t="shared" si="3"/>
        <v>1.5749999999999997</v>
      </c>
    </row>
    <row r="9" spans="1:8" ht="19.5">
      <c r="A9" s="4">
        <v>5</v>
      </c>
      <c r="B9" s="5" t="s">
        <v>10</v>
      </c>
      <c r="C9" s="7">
        <v>16</v>
      </c>
      <c r="D9" s="8">
        <v>0</v>
      </c>
      <c r="E9" s="25">
        <f t="shared" si="0"/>
        <v>3.5999999999999996</v>
      </c>
      <c r="F9" s="25">
        <f t="shared" si="1"/>
        <v>4.2</v>
      </c>
      <c r="G9" s="25">
        <f t="shared" si="2"/>
        <v>4.8448000000000002</v>
      </c>
      <c r="H9" s="38">
        <f t="shared" si="3"/>
        <v>4.2</v>
      </c>
    </row>
    <row r="10" spans="1:8" ht="19.5">
      <c r="A10" s="4">
        <v>6</v>
      </c>
      <c r="B10" s="5" t="s">
        <v>11</v>
      </c>
      <c r="C10" s="7">
        <v>2</v>
      </c>
      <c r="D10" s="8">
        <v>0</v>
      </c>
      <c r="E10" s="25">
        <f t="shared" si="0"/>
        <v>0.44999999999999996</v>
      </c>
      <c r="F10" s="25">
        <f t="shared" si="1"/>
        <v>0.52500000000000002</v>
      </c>
      <c r="G10" s="25">
        <f t="shared" si="2"/>
        <v>0.60560000000000003</v>
      </c>
      <c r="H10" s="38">
        <f t="shared" si="3"/>
        <v>0.52500000000000002</v>
      </c>
    </row>
    <row r="11" spans="1:8" ht="39">
      <c r="A11" s="4">
        <v>7</v>
      </c>
      <c r="B11" s="10" t="s">
        <v>59</v>
      </c>
      <c r="C11" s="7">
        <v>37</v>
      </c>
      <c r="D11" s="8">
        <v>8</v>
      </c>
      <c r="E11" s="25">
        <f t="shared" si="0"/>
        <v>8.3249999999999993</v>
      </c>
      <c r="F11" s="25">
        <f t="shared" si="1"/>
        <v>9.7125000000000004</v>
      </c>
      <c r="G11" s="25">
        <f t="shared" si="2"/>
        <v>11.2036</v>
      </c>
      <c r="H11" s="38">
        <f t="shared" si="3"/>
        <v>1.7125000000000004</v>
      </c>
    </row>
    <row r="12" spans="1:8" ht="19.5">
      <c r="A12" s="4">
        <v>8</v>
      </c>
      <c r="B12" s="10" t="s">
        <v>12</v>
      </c>
      <c r="C12" s="7">
        <v>28</v>
      </c>
      <c r="D12" s="8">
        <v>2</v>
      </c>
      <c r="E12" s="25">
        <f t="shared" si="0"/>
        <v>6.3000000000000007</v>
      </c>
      <c r="F12" s="25">
        <f t="shared" si="1"/>
        <v>7.3500000000000005</v>
      </c>
      <c r="G12" s="25">
        <f t="shared" si="2"/>
        <v>8.4784000000000006</v>
      </c>
      <c r="H12" s="38">
        <f t="shared" si="3"/>
        <v>5.3500000000000005</v>
      </c>
    </row>
    <row r="13" spans="1:8" ht="96" customHeight="1">
      <c r="A13" s="4">
        <v>9</v>
      </c>
      <c r="B13" s="10" t="s">
        <v>58</v>
      </c>
      <c r="C13" s="7">
        <v>70</v>
      </c>
      <c r="D13" s="8">
        <v>5</v>
      </c>
      <c r="E13" s="25">
        <f t="shared" si="0"/>
        <v>15.75</v>
      </c>
      <c r="F13" s="25">
        <f t="shared" si="1"/>
        <v>18.375</v>
      </c>
      <c r="G13" s="25">
        <f t="shared" si="2"/>
        <v>21.196000000000002</v>
      </c>
      <c r="H13" s="38">
        <f t="shared" si="3"/>
        <v>13.375</v>
      </c>
    </row>
    <row r="14" spans="1:8" ht="58.5">
      <c r="A14" s="4">
        <v>10</v>
      </c>
      <c r="B14" s="10" t="s">
        <v>57</v>
      </c>
      <c r="C14" s="7">
        <v>97</v>
      </c>
      <c r="D14" s="8">
        <v>4</v>
      </c>
      <c r="E14" s="25">
        <f t="shared" si="0"/>
        <v>21.824999999999999</v>
      </c>
      <c r="F14" s="25">
        <f t="shared" si="1"/>
        <v>25.462499999999999</v>
      </c>
      <c r="G14" s="25">
        <f t="shared" si="2"/>
        <v>29.371600000000001</v>
      </c>
      <c r="H14" s="38">
        <f t="shared" si="3"/>
        <v>21.462499999999999</v>
      </c>
    </row>
    <row r="15" spans="1:8" ht="19.5">
      <c r="A15" s="4">
        <v>11</v>
      </c>
      <c r="B15" s="5" t="s">
        <v>13</v>
      </c>
      <c r="C15" s="7">
        <v>43</v>
      </c>
      <c r="D15" s="8">
        <v>0</v>
      </c>
      <c r="E15" s="25">
        <f t="shared" si="0"/>
        <v>9.6750000000000007</v>
      </c>
      <c r="F15" s="25">
        <f t="shared" si="1"/>
        <v>11.2875</v>
      </c>
      <c r="G15" s="25">
        <f t="shared" si="2"/>
        <v>13.0204</v>
      </c>
      <c r="H15" s="38">
        <f t="shared" si="3"/>
        <v>11.2875</v>
      </c>
    </row>
    <row r="16" spans="1:8" ht="19.5">
      <c r="A16" s="4">
        <v>12</v>
      </c>
      <c r="B16" s="11" t="s">
        <v>14</v>
      </c>
      <c r="C16" s="28">
        <v>24</v>
      </c>
      <c r="D16" s="8">
        <v>3</v>
      </c>
      <c r="E16" s="25">
        <f t="shared" si="0"/>
        <v>5.3999999999999995</v>
      </c>
      <c r="F16" s="25">
        <f t="shared" si="1"/>
        <v>6.2999999999999989</v>
      </c>
      <c r="G16" s="25">
        <f t="shared" si="2"/>
        <v>7.2672000000000008</v>
      </c>
      <c r="H16" s="38">
        <f t="shared" si="3"/>
        <v>3.2999999999999989</v>
      </c>
    </row>
    <row r="17" spans="1:8" ht="19.5">
      <c r="A17" s="4">
        <v>13</v>
      </c>
      <c r="B17" s="10" t="s">
        <v>15</v>
      </c>
      <c r="C17" s="7">
        <v>55</v>
      </c>
      <c r="D17" s="8">
        <v>3</v>
      </c>
      <c r="E17" s="25">
        <f t="shared" si="0"/>
        <v>12.375</v>
      </c>
      <c r="F17" s="25">
        <f t="shared" si="1"/>
        <v>14.4375</v>
      </c>
      <c r="G17" s="25">
        <f t="shared" si="2"/>
        <v>16.654</v>
      </c>
      <c r="H17" s="38">
        <f t="shared" si="3"/>
        <v>11.4375</v>
      </c>
    </row>
    <row r="18" spans="1:8" ht="19.5">
      <c r="A18" s="4">
        <v>14</v>
      </c>
      <c r="B18" s="10" t="s">
        <v>16</v>
      </c>
      <c r="C18" s="7">
        <v>28</v>
      </c>
      <c r="D18" s="8">
        <v>2</v>
      </c>
      <c r="E18" s="25">
        <f t="shared" si="0"/>
        <v>6.3000000000000007</v>
      </c>
      <c r="F18" s="25">
        <f t="shared" si="1"/>
        <v>7.3500000000000005</v>
      </c>
      <c r="G18" s="25">
        <f t="shared" si="2"/>
        <v>8.4784000000000006</v>
      </c>
      <c r="H18" s="38">
        <f t="shared" si="3"/>
        <v>5.3500000000000005</v>
      </c>
    </row>
    <row r="19" spans="1:8" ht="19.5">
      <c r="A19" s="4">
        <v>15</v>
      </c>
      <c r="B19" s="10" t="s">
        <v>17</v>
      </c>
      <c r="C19" s="7">
        <v>116</v>
      </c>
      <c r="D19" s="8">
        <v>3</v>
      </c>
      <c r="E19" s="25">
        <f t="shared" si="0"/>
        <v>26.099999999999998</v>
      </c>
      <c r="F19" s="25">
        <f t="shared" si="1"/>
        <v>30.449999999999996</v>
      </c>
      <c r="G19" s="25">
        <f t="shared" si="2"/>
        <v>35.1248</v>
      </c>
      <c r="H19" s="38">
        <f t="shared" si="3"/>
        <v>27.449999999999996</v>
      </c>
    </row>
    <row r="20" spans="1:8" ht="19.5">
      <c r="A20" s="4">
        <v>16</v>
      </c>
      <c r="B20" s="13" t="s">
        <v>18</v>
      </c>
      <c r="C20" s="7">
        <v>37</v>
      </c>
      <c r="D20" s="8">
        <v>4</v>
      </c>
      <c r="E20" s="25">
        <f t="shared" si="0"/>
        <v>8.3249999999999993</v>
      </c>
      <c r="F20" s="25">
        <f t="shared" si="1"/>
        <v>9.7125000000000004</v>
      </c>
      <c r="G20" s="25">
        <f t="shared" si="2"/>
        <v>11.2036</v>
      </c>
      <c r="H20" s="38">
        <f t="shared" si="3"/>
        <v>5.7125000000000004</v>
      </c>
    </row>
    <row r="21" spans="1:8" ht="19.5">
      <c r="A21" s="4">
        <v>17</v>
      </c>
      <c r="B21" s="13" t="s">
        <v>19</v>
      </c>
      <c r="C21" s="7">
        <v>24</v>
      </c>
      <c r="D21" s="8">
        <v>1</v>
      </c>
      <c r="E21" s="25">
        <f t="shared" si="0"/>
        <v>5.3999999999999995</v>
      </c>
      <c r="F21" s="25">
        <f t="shared" si="1"/>
        <v>6.2999999999999989</v>
      </c>
      <c r="G21" s="25">
        <f t="shared" si="2"/>
        <v>7.2672000000000008</v>
      </c>
      <c r="H21" s="38">
        <f t="shared" si="3"/>
        <v>5.2999999999999989</v>
      </c>
    </row>
    <row r="22" spans="1:8" ht="19.5">
      <c r="A22" s="4">
        <v>18</v>
      </c>
      <c r="B22" s="10" t="s">
        <v>20</v>
      </c>
      <c r="C22" s="7">
        <v>52</v>
      </c>
      <c r="D22" s="8">
        <v>9</v>
      </c>
      <c r="E22" s="25">
        <f t="shared" si="0"/>
        <v>11.7</v>
      </c>
      <c r="F22" s="25">
        <f t="shared" si="1"/>
        <v>13.65</v>
      </c>
      <c r="G22" s="25">
        <f t="shared" si="2"/>
        <v>15.745600000000001</v>
      </c>
      <c r="H22" s="38">
        <f t="shared" si="3"/>
        <v>4.6500000000000004</v>
      </c>
    </row>
    <row r="23" spans="1:8" ht="19.5">
      <c r="A23" s="4">
        <v>19</v>
      </c>
      <c r="B23" s="10" t="s">
        <v>21</v>
      </c>
      <c r="C23" s="7">
        <v>23</v>
      </c>
      <c r="D23" s="8">
        <v>4</v>
      </c>
      <c r="E23" s="25">
        <f t="shared" si="0"/>
        <v>5.1749999999999998</v>
      </c>
      <c r="F23" s="25">
        <f t="shared" si="1"/>
        <v>6.0374999999999996</v>
      </c>
      <c r="G23" s="25">
        <f t="shared" si="2"/>
        <v>6.9644000000000004</v>
      </c>
      <c r="H23" s="38">
        <f t="shared" si="3"/>
        <v>2.0374999999999996</v>
      </c>
    </row>
    <row r="24" spans="1:8" ht="19.5">
      <c r="A24" s="4">
        <v>20</v>
      </c>
      <c r="B24" s="10" t="s">
        <v>22</v>
      </c>
      <c r="C24" s="7">
        <v>36</v>
      </c>
      <c r="D24" s="8">
        <v>2</v>
      </c>
      <c r="E24" s="25">
        <f t="shared" si="0"/>
        <v>8.1</v>
      </c>
      <c r="F24" s="25">
        <f t="shared" si="1"/>
        <v>9.4499999999999993</v>
      </c>
      <c r="G24" s="25">
        <f t="shared" si="2"/>
        <v>10.9008</v>
      </c>
      <c r="H24" s="38">
        <f t="shared" si="3"/>
        <v>7.4499999999999993</v>
      </c>
    </row>
    <row r="25" spans="1:8" ht="19.5">
      <c r="A25" s="4">
        <v>21</v>
      </c>
      <c r="B25" s="10" t="s">
        <v>23</v>
      </c>
      <c r="C25" s="7">
        <v>20</v>
      </c>
      <c r="D25" s="8">
        <v>1</v>
      </c>
      <c r="E25" s="25">
        <f t="shared" si="0"/>
        <v>4.5</v>
      </c>
      <c r="F25" s="25">
        <f t="shared" si="1"/>
        <v>5.25</v>
      </c>
      <c r="G25" s="25">
        <f t="shared" si="2"/>
        <v>6.056</v>
      </c>
      <c r="H25" s="38">
        <f t="shared" si="3"/>
        <v>4.25</v>
      </c>
    </row>
    <row r="26" spans="1:8" ht="19.5">
      <c r="A26" s="4">
        <v>22</v>
      </c>
      <c r="B26" s="10" t="s">
        <v>24</v>
      </c>
      <c r="C26" s="7">
        <v>114</v>
      </c>
      <c r="D26" s="8">
        <v>8</v>
      </c>
      <c r="E26" s="25">
        <f t="shared" si="0"/>
        <v>25.65</v>
      </c>
      <c r="F26" s="25">
        <f t="shared" si="1"/>
        <v>29.924999999999997</v>
      </c>
      <c r="G26" s="25">
        <f t="shared" si="2"/>
        <v>34.519200000000005</v>
      </c>
      <c r="H26" s="38">
        <f t="shared" si="3"/>
        <v>21.924999999999997</v>
      </c>
    </row>
    <row r="27" spans="1:8" ht="19.5">
      <c r="A27" s="4">
        <v>23</v>
      </c>
      <c r="B27" s="10" t="s">
        <v>25</v>
      </c>
      <c r="C27" s="7">
        <v>117</v>
      </c>
      <c r="D27" s="8">
        <v>31</v>
      </c>
      <c r="E27" s="25">
        <f t="shared" si="0"/>
        <v>26.325000000000003</v>
      </c>
      <c r="F27" s="25">
        <f t="shared" si="1"/>
        <v>30.712500000000002</v>
      </c>
      <c r="G27" s="25">
        <f t="shared" si="2"/>
        <v>35.427599999999998</v>
      </c>
      <c r="H27" s="38">
        <f t="shared" si="3"/>
        <v>-0.28749999999999787</v>
      </c>
    </row>
    <row r="28" spans="1:8" ht="19.5">
      <c r="A28" s="4">
        <v>24</v>
      </c>
      <c r="B28" s="10" t="s">
        <v>26</v>
      </c>
      <c r="C28" s="7">
        <v>70</v>
      </c>
      <c r="D28" s="8">
        <v>16</v>
      </c>
      <c r="E28" s="25">
        <f t="shared" si="0"/>
        <v>15.75</v>
      </c>
      <c r="F28" s="25">
        <f t="shared" si="1"/>
        <v>18.375</v>
      </c>
      <c r="G28" s="25">
        <f t="shared" si="2"/>
        <v>21.196000000000002</v>
      </c>
      <c r="H28" s="38">
        <f t="shared" si="3"/>
        <v>2.375</v>
      </c>
    </row>
    <row r="29" spans="1:8" ht="19.5">
      <c r="A29" s="4">
        <v>25</v>
      </c>
      <c r="B29" s="10" t="s">
        <v>27</v>
      </c>
      <c r="C29" s="7">
        <v>986</v>
      </c>
      <c r="D29" s="8">
        <v>29</v>
      </c>
      <c r="E29" s="25">
        <f t="shared" si="0"/>
        <v>221.85000000000002</v>
      </c>
      <c r="F29" s="25">
        <f t="shared" si="1"/>
        <v>258.82499999999999</v>
      </c>
      <c r="G29" s="25">
        <f t="shared" si="2"/>
        <v>298.56080000000003</v>
      </c>
      <c r="H29" s="38">
        <f t="shared" si="3"/>
        <v>229.82499999999999</v>
      </c>
    </row>
    <row r="30" spans="1:8" ht="19.5">
      <c r="A30" s="4">
        <v>26</v>
      </c>
      <c r="B30" s="10" t="s">
        <v>28</v>
      </c>
      <c r="C30" s="7">
        <v>322</v>
      </c>
      <c r="D30" s="8">
        <v>6</v>
      </c>
      <c r="E30" s="25">
        <f t="shared" si="0"/>
        <v>72.449999999999989</v>
      </c>
      <c r="F30" s="25">
        <f t="shared" si="1"/>
        <v>84.524999999999991</v>
      </c>
      <c r="G30" s="25">
        <f t="shared" si="2"/>
        <v>97.50160000000001</v>
      </c>
      <c r="H30" s="38">
        <f t="shared" si="3"/>
        <v>78.524999999999991</v>
      </c>
    </row>
    <row r="31" spans="1:8" ht="19.5">
      <c r="A31" s="4">
        <v>27</v>
      </c>
      <c r="B31" s="10" t="s">
        <v>29</v>
      </c>
      <c r="C31" s="7">
        <v>71</v>
      </c>
      <c r="D31" s="14">
        <v>20</v>
      </c>
      <c r="E31" s="25">
        <f t="shared" si="0"/>
        <v>15.975000000000001</v>
      </c>
      <c r="F31" s="25">
        <f t="shared" si="1"/>
        <v>18.637499999999999</v>
      </c>
      <c r="G31" s="25">
        <f t="shared" si="2"/>
        <v>21.498799999999999</v>
      </c>
      <c r="H31" s="38">
        <f t="shared" si="3"/>
        <v>-1.3625000000000007</v>
      </c>
    </row>
    <row r="32" spans="1:8" ht="19.5">
      <c r="A32" s="4">
        <v>28</v>
      </c>
      <c r="B32" s="10" t="s">
        <v>30</v>
      </c>
      <c r="C32" s="7">
        <v>61</v>
      </c>
      <c r="D32" s="8">
        <v>6</v>
      </c>
      <c r="E32" s="25">
        <f t="shared" si="0"/>
        <v>13.725000000000001</v>
      </c>
      <c r="F32" s="25">
        <f t="shared" si="1"/>
        <v>16.012499999999999</v>
      </c>
      <c r="G32" s="25">
        <f t="shared" si="2"/>
        <v>18.470800000000001</v>
      </c>
      <c r="H32" s="38">
        <f t="shared" si="3"/>
        <v>10.012499999999999</v>
      </c>
    </row>
    <row r="33" spans="1:8" ht="19.5">
      <c r="A33" s="4">
        <v>29</v>
      </c>
      <c r="B33" s="10" t="s">
        <v>31</v>
      </c>
      <c r="C33" s="7">
        <v>64</v>
      </c>
      <c r="D33" s="8">
        <v>28</v>
      </c>
      <c r="E33" s="25">
        <f t="shared" si="0"/>
        <v>14.399999999999999</v>
      </c>
      <c r="F33" s="25">
        <f t="shared" si="1"/>
        <v>16.8</v>
      </c>
      <c r="G33" s="25">
        <f t="shared" si="2"/>
        <v>19.379200000000001</v>
      </c>
      <c r="H33" s="38">
        <f t="shared" si="3"/>
        <v>-11.2</v>
      </c>
    </row>
    <row r="34" spans="1:8" ht="19.5">
      <c r="A34" s="4">
        <v>30</v>
      </c>
      <c r="B34" s="10" t="s">
        <v>32</v>
      </c>
      <c r="C34" s="7">
        <v>55</v>
      </c>
      <c r="D34" s="8">
        <v>6</v>
      </c>
      <c r="E34" s="25">
        <f t="shared" si="0"/>
        <v>12.375</v>
      </c>
      <c r="F34" s="25">
        <f t="shared" si="1"/>
        <v>14.4375</v>
      </c>
      <c r="G34" s="25">
        <f t="shared" si="2"/>
        <v>16.654</v>
      </c>
      <c r="H34" s="38">
        <f t="shared" si="3"/>
        <v>8.4375</v>
      </c>
    </row>
    <row r="35" spans="1:8" ht="19.5">
      <c r="A35" s="4">
        <v>31</v>
      </c>
      <c r="B35" s="10" t="s">
        <v>33</v>
      </c>
      <c r="C35" s="7">
        <v>40</v>
      </c>
      <c r="D35" s="8">
        <v>6</v>
      </c>
      <c r="E35" s="25">
        <f t="shared" si="0"/>
        <v>9</v>
      </c>
      <c r="F35" s="25">
        <f t="shared" si="1"/>
        <v>10.5</v>
      </c>
      <c r="G35" s="25">
        <f t="shared" si="2"/>
        <v>12.112</v>
      </c>
      <c r="H35" s="38">
        <f t="shared" si="3"/>
        <v>4.5</v>
      </c>
    </row>
    <row r="36" spans="1:8" ht="19.5">
      <c r="A36" s="4">
        <v>32</v>
      </c>
      <c r="B36" s="10" t="s">
        <v>34</v>
      </c>
      <c r="C36" s="7">
        <v>43</v>
      </c>
      <c r="D36" s="8">
        <v>16</v>
      </c>
      <c r="E36" s="25">
        <f t="shared" si="0"/>
        <v>9.6750000000000007</v>
      </c>
      <c r="F36" s="25">
        <f t="shared" si="1"/>
        <v>11.2875</v>
      </c>
      <c r="G36" s="25">
        <f t="shared" si="2"/>
        <v>13.0204</v>
      </c>
      <c r="H36" s="38">
        <f t="shared" si="3"/>
        <v>-4.7125000000000004</v>
      </c>
    </row>
    <row r="37" spans="1:8" ht="19.5">
      <c r="A37" s="4">
        <v>33</v>
      </c>
      <c r="B37" s="10" t="s">
        <v>35</v>
      </c>
      <c r="C37" s="7">
        <v>33</v>
      </c>
      <c r="D37" s="8">
        <v>7</v>
      </c>
      <c r="E37" s="25">
        <f t="shared" si="0"/>
        <v>7.4250000000000007</v>
      </c>
      <c r="F37" s="25">
        <f t="shared" si="1"/>
        <v>8.6624999999999996</v>
      </c>
      <c r="G37" s="25">
        <f t="shared" si="2"/>
        <v>9.9923999999999999</v>
      </c>
      <c r="H37" s="38">
        <f t="shared" si="3"/>
        <v>1.6624999999999996</v>
      </c>
    </row>
    <row r="38" spans="1:8" ht="19.5">
      <c r="A38" s="4">
        <v>34</v>
      </c>
      <c r="B38" s="10" t="s">
        <v>36</v>
      </c>
      <c r="C38" s="7">
        <v>17</v>
      </c>
      <c r="D38" s="8">
        <v>4</v>
      </c>
      <c r="E38" s="25">
        <f t="shared" si="0"/>
        <v>3.8249999999999997</v>
      </c>
      <c r="F38" s="25">
        <f t="shared" si="1"/>
        <v>4.4624999999999995</v>
      </c>
      <c r="G38" s="25">
        <f t="shared" si="2"/>
        <v>5.1476000000000006</v>
      </c>
      <c r="H38" s="38">
        <f t="shared" si="3"/>
        <v>0.46249999999999947</v>
      </c>
    </row>
    <row r="39" spans="1:8" ht="19.5">
      <c r="A39" s="4">
        <v>35</v>
      </c>
      <c r="B39" s="10" t="s">
        <v>37</v>
      </c>
      <c r="C39" s="7">
        <v>17</v>
      </c>
      <c r="D39" s="8">
        <v>2</v>
      </c>
      <c r="E39" s="25">
        <f t="shared" si="0"/>
        <v>3.8249999999999997</v>
      </c>
      <c r="F39" s="25">
        <f t="shared" si="1"/>
        <v>4.4624999999999995</v>
      </c>
      <c r="G39" s="25">
        <f t="shared" si="2"/>
        <v>5.1476000000000006</v>
      </c>
      <c r="H39" s="38">
        <f t="shared" si="3"/>
        <v>2.4624999999999995</v>
      </c>
    </row>
    <row r="40" spans="1:8" ht="21" customHeight="1">
      <c r="A40" s="4">
        <v>36</v>
      </c>
      <c r="B40" s="10" t="s">
        <v>38</v>
      </c>
      <c r="C40" s="7">
        <v>11</v>
      </c>
      <c r="D40" s="8">
        <v>1</v>
      </c>
      <c r="E40" s="25">
        <f t="shared" si="0"/>
        <v>2.4749999999999996</v>
      </c>
      <c r="F40" s="25">
        <f t="shared" si="1"/>
        <v>2.8874999999999997</v>
      </c>
      <c r="G40" s="25">
        <f t="shared" si="2"/>
        <v>3.3308</v>
      </c>
      <c r="H40" s="38">
        <f t="shared" si="3"/>
        <v>1.8874999999999997</v>
      </c>
    </row>
    <row r="41" spans="1:8" ht="19.5">
      <c r="A41" s="4">
        <v>37</v>
      </c>
      <c r="B41" s="10" t="s">
        <v>39</v>
      </c>
      <c r="C41" s="7">
        <v>9</v>
      </c>
      <c r="D41" s="8">
        <v>0</v>
      </c>
      <c r="E41" s="25">
        <f t="shared" si="0"/>
        <v>2.0249999999999999</v>
      </c>
      <c r="F41" s="25">
        <f t="shared" si="1"/>
        <v>2.3624999999999998</v>
      </c>
      <c r="G41" s="25">
        <f t="shared" si="2"/>
        <v>2.7252000000000001</v>
      </c>
      <c r="H41" s="38">
        <f t="shared" si="3"/>
        <v>2.3624999999999998</v>
      </c>
    </row>
    <row r="42" spans="1:8" ht="19.5">
      <c r="A42" s="4">
        <v>38</v>
      </c>
      <c r="B42" s="10" t="s">
        <v>40</v>
      </c>
      <c r="C42" s="7">
        <v>392</v>
      </c>
      <c r="D42" s="8">
        <v>0</v>
      </c>
      <c r="E42" s="25">
        <f t="shared" si="0"/>
        <v>88.199999999999989</v>
      </c>
      <c r="F42" s="25">
        <f t="shared" si="1"/>
        <v>102.89999999999999</v>
      </c>
      <c r="G42" s="25">
        <f t="shared" si="2"/>
        <v>118.69760000000001</v>
      </c>
      <c r="H42" s="38">
        <f t="shared" si="3"/>
        <v>102.89999999999999</v>
      </c>
    </row>
    <row r="43" spans="1:8" ht="39">
      <c r="A43" s="4">
        <v>39</v>
      </c>
      <c r="B43" s="10" t="s">
        <v>41</v>
      </c>
      <c r="C43" s="7">
        <v>3248</v>
      </c>
      <c r="D43" s="8">
        <v>120</v>
      </c>
      <c r="E43" s="25">
        <f t="shared" si="0"/>
        <v>730.8</v>
      </c>
      <c r="F43" s="25">
        <f t="shared" si="1"/>
        <v>852.6</v>
      </c>
      <c r="G43" s="25">
        <f t="shared" si="2"/>
        <v>983.49440000000004</v>
      </c>
      <c r="H43" s="38">
        <f t="shared" si="3"/>
        <v>732.6</v>
      </c>
    </row>
    <row r="44" spans="1:8" ht="19.5">
      <c r="A44" s="46" t="s">
        <v>44</v>
      </c>
      <c r="B44" s="47"/>
      <c r="C44" s="48"/>
      <c r="D44" s="8">
        <f t="shared" ref="D44:G44" si="4">SUM(D38:D43,D5:D37)</f>
        <v>357</v>
      </c>
      <c r="E44" s="25">
        <f t="shared" si="4"/>
        <v>1437.075</v>
      </c>
      <c r="F44" s="25">
        <f t="shared" si="4"/>
        <v>1676.5875000000001</v>
      </c>
      <c r="G44" s="25">
        <f t="shared" si="4"/>
        <v>1933.9836000000005</v>
      </c>
      <c r="H44" s="8"/>
    </row>
    <row r="45" spans="1:8" ht="19.5">
      <c r="A45" s="16"/>
      <c r="B45" s="16"/>
      <c r="C45" s="18"/>
      <c r="D45" s="24"/>
      <c r="H45" s="24"/>
    </row>
    <row r="46" spans="1:8" ht="19.5">
      <c r="A46" s="19" t="s">
        <v>42</v>
      </c>
      <c r="B46" s="17"/>
      <c r="C46" s="18"/>
      <c r="D46" s="24"/>
      <c r="H46" s="23"/>
    </row>
    <row r="47" spans="1:8" ht="62.25" customHeight="1">
      <c r="A47" s="39" t="s">
        <v>62</v>
      </c>
      <c r="B47" s="39"/>
      <c r="C47" s="39"/>
      <c r="D47" s="39"/>
      <c r="E47" s="35"/>
      <c r="F47" s="35"/>
      <c r="G47" s="36"/>
      <c r="H47" s="34"/>
    </row>
    <row r="48" spans="1:8" ht="19.5">
      <c r="A48" s="19"/>
    </row>
  </sheetData>
  <mergeCells count="9">
    <mergeCell ref="A47:D47"/>
    <mergeCell ref="E3:G3"/>
    <mergeCell ref="H3:H4"/>
    <mergeCell ref="A1:H1"/>
    <mergeCell ref="A44:C44"/>
    <mergeCell ref="A3:A4"/>
    <mergeCell ref="B3:B4"/>
    <mergeCell ref="C3:C4"/>
    <mergeCell ref="D3:D4"/>
  </mergeCells>
  <phoneticPr fontId="1" type="noConversion"/>
  <pageMargins left="0.7" right="0.7" top="0.75" bottom="0.75" header="0.3" footer="0.3"/>
  <pageSetup paperSize="9" scale="88" fitToHeight="0" orientation="portrait" r:id="rId1"/>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J29"/>
    </sheetView>
  </sheetViews>
  <sheetFormatPr defaultRowHeight="16.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工作表1</vt:lpstr>
      <vt:lpstr>發文版</vt:lpstr>
      <vt:lpstr>工作表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2023-12-22T08:15:01Z</cp:lastPrinted>
  <dcterms:created xsi:type="dcterms:W3CDTF">2021-04-14T06:40:31Z</dcterms:created>
  <dcterms:modified xsi:type="dcterms:W3CDTF">2025-01-21T06:53:16Z</dcterms:modified>
</cp:coreProperties>
</file>